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NO-BUNSYO2018\tono-city\07_環境整備部2018\06_上下水道課\06_下水道係\業務\08_決算\公営企業に係る「経営比較分析表」の分析等について\Ｒ１（Ｈ30決算）\作成\"/>
    </mc:Choice>
  </mc:AlternateContent>
  <workbookProtection workbookAlgorithmName="SHA-512" workbookHashValue="+OiLokJV2TapjnLZPRLhLENZcPV7ACz4mqjQKVAdwRjk1fIdQE7r26S9fDCvCpBO8FJvGVmitU8gz3xyu0cnpg==" workbookSaltValue="hUrklqV908IYNoPCaDP9w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<sst xmlns="http://schemas.openxmlformats.org/spreadsheetml/2006/main" count="228" uniqueCount="115">
  <si>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</si>
  <si>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</si>
  <si>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</si>
  <si>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</si>
  <si>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</si>
  <si>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</si>
  <si>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</si>
  <si>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</si>
  <si>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</si>
  <si>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</si>
  <si>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</si>
  <si>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</si>
  <si>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</si>
  <si>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</si>
  <si>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</si>
  <si>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</si>
  <si>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</si>
  <si>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</si>
  <si>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</si>
  <si>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</si>
  <si>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</si>
  <si>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</si>
  <si>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</si>
  <si>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</si>
  <si>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</si>
  <si>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</si>
  <si>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</si>
  <si>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</si>
  <si>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</si>
  <si>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</si>
  <si>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</si>
  <si>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</si>
  <si>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</si>
  <si>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</si>
  <si>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</si>
  <si>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</si>
  <si>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</si>
  <si>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</si>
  <si>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</si>
  <si>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</si>
  <si>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</si>
  <si>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</si>
  <si>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</si>
  <si>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</si>
  <si>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</si>
  <si>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</si>
  <si>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</si>
  <si>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</si>
  <si>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</si>
  <si>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</si>
  <si>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</si>
  <si>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</si>
  <si>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</si>
  <si>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</si>
  <si>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</si>
  <si>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</si>
  <si>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</si>
  <si>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</si>
  <si>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</si>
  <si>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</si>
  <si>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</si>
  <si>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</si>
  <si>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</si>
  <si>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</si>
  <si>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</si>
  <si>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</si>
  <si>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</si>
  <si>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</si>
  <si>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</si>
  <si>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</si>
  <si>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</si>
  <si>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</si>
  <si>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</si>
  <si>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</si>
  <si>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</si>
  <si>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</si>
  <si>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</si>
  <si>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</si>
  <si>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</si>
  <si>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</si>
  <si>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</si>
  <si>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</si>
  <si>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</si>
  <si>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</si>
  <si>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</si>
  <si>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</si>
  <si>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</si>
  <si>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</si>
  <si>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</si>
  <si>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</si>
  <si>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</si>
  <si>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</si>
  <si>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</si>
  <si>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</si>
  <si>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</si>
  <si>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</si>
  <si>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</si>
  <si>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</si>
  <si>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</si>
  <si>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遠野市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</si>
  <si>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</si>
  <si>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</si>
  <si>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</si>
  <si>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</si>
  <si>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</si>
  <si>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</si>
  <si>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</si>
  <si>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</si>
  <si>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</si>
  <si>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</si>
  <si>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</si>
  <si>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</si>
  <si>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比較的新しい管渠施設であるため、現在のところ更新投資の予定はない。</t>
    <rPh sb="1" eb="4">
      <t>ヒカクテキ</t>
    </rPh>
    <rPh sb="4" eb="5">
      <t>アタラ</t>
    </rPh>
    <rPh sb="7" eb="8">
      <t>カン</t>
    </rPh>
    <rPh sb="8" eb="9">
      <t>キョ</t>
    </rPh>
    <rPh sb="9" eb="11">
      <t>シセツ</t>
    </rPh>
    <rPh sb="17" eb="19">
      <t>ゲンザイ</t>
    </rPh>
    <rPh sb="23" eb="25">
      <t>コウシン</t>
    </rPh>
    <rPh sb="25" eb="27">
      <t>トウシ</t>
    </rPh>
    <rPh sb="28" eb="30">
      <t>ヨテイ</t>
    </rPh>
    <phoneticPr fontId="16"/>
  </si>
  <si>
    <t xml:space="preserve">　収益的収支比率及び経費回収率から判断すると使用料で経費をほぼ賄えてはいるが、人口減少に伴い使用料収入が減少することが予想されることから、一般会計繰入金の増加が予想される。令和元年度から公営企業会計へ移行したことで、経営成績及び財政状況を正確に把握し、経営改善に向けた取り組みを行っていく。
　また、整備後の水洗化を積極的に進めるため、未加入世帯に対し、加入促進用チラシ及びリーフレットで啓発活動を行い、水洗化率の向上に努めていく。
</t>
    <rPh sb="31" eb="32">
      <t>マカナ</t>
    </rPh>
    <rPh sb="77" eb="79">
      <t>ゾウカ</t>
    </rPh>
    <rPh sb="80" eb="82">
      <t>ヨソウ</t>
    </rPh>
    <rPh sb="86" eb="88">
      <t>レイワ</t>
    </rPh>
    <rPh sb="88" eb="90">
      <t>ガンネン</t>
    </rPh>
    <rPh sb="90" eb="91">
      <t>ド</t>
    </rPh>
    <phoneticPr fontId="16"/>
  </si>
  <si>
    <t xml:space="preserve">①収益的収支比率は、90％を上回っているが、今後人口減少に伴い使用料収入が減少することが予想されることから、使用料体系の見直しの検討が必要となっている。
④企業債残高対事業規模比率は、施設整備事業が概ね完了しているため、建設改良費に対する地方債残高は年々減少していく。しかし、今後施設の改築更新が想定されるため、効率的かつ効果的な改築更新計画を立案することが必要となっている。
⑤経費回収率は、91％とほぼ使用料で維持管理費を賄えてはいるが、人口減少に伴い使用料収入が減少することが予想されることから、使用料体系の見直しの検討が必要となっている。
⑥汚水処理原価は、使用料で維持管理費を賄えており、類似団体と比較して下回っている。今後も未加入世帯に対し加入促進に努めていく。
⑦施設利用率は、類似団体と比較しても平均値を上回っていることから、適切な施設利用となっている。今後も施設が遊休状態にならないように、適正な施設管理に努めていく。
⑧水洗化率は、年々上がってきており、類似団体の平均を上回っている。今後も未加入世帯に対し加入促進に努めていく。
</t>
    <rPh sb="1" eb="4">
      <t>シュウエキテキ</t>
    </rPh>
    <rPh sb="4" eb="6">
      <t>シュウシ</t>
    </rPh>
    <rPh sb="6" eb="8">
      <t>ヒリツ</t>
    </rPh>
    <rPh sb="14" eb="16">
      <t>ウワマワ</t>
    </rPh>
    <rPh sb="22" eb="24">
      <t>コンゴ</t>
    </rPh>
    <rPh sb="24" eb="26">
      <t>ジンコウ</t>
    </rPh>
    <rPh sb="26" eb="28">
      <t>ゲンショウ</t>
    </rPh>
    <rPh sb="29" eb="30">
      <t>トモナ</t>
    </rPh>
    <rPh sb="127" eb="129">
      <t>ゲンショウ</t>
    </rPh>
    <rPh sb="148" eb="150">
      <t>ソウテイ</t>
    </rPh>
    <rPh sb="203" eb="205">
      <t>シヨウ</t>
    </rPh>
    <rPh sb="205" eb="206">
      <t>リョウ</t>
    </rPh>
    <rPh sb="213" eb="214">
      <t>マカナ</t>
    </rPh>
    <rPh sb="308" eb="310">
      <t>シタマワ</t>
    </rPh>
    <rPh sb="315" eb="317">
      <t>コンゴ</t>
    </rPh>
    <rPh sb="346" eb="348">
      <t>ルイジ</t>
    </rPh>
    <rPh sb="348" eb="350">
      <t>ダンタイ</t>
    </rPh>
    <rPh sb="351" eb="353">
      <t>ヒカク</t>
    </rPh>
    <rPh sb="356" eb="358">
      <t>ヘイキン</t>
    </rPh>
    <rPh sb="358" eb="359">
      <t>チ</t>
    </rPh>
    <rPh sb="360" eb="362">
      <t>ウワマワ</t>
    </rPh>
    <rPh sb="371" eb="373">
      <t>テキセツ</t>
    </rPh>
    <rPh sb="374" eb="376">
      <t>シセツ</t>
    </rPh>
    <rPh sb="376" eb="378">
      <t>リヨウ</t>
    </rPh>
    <rPh sb="437" eb="439">
      <t>ルイジ</t>
    </rPh>
    <rPh sb="439" eb="441">
      <t>ダンタイ</t>
    </rPh>
    <rPh sb="442" eb="444">
      <t>ヘイキン</t>
    </rPh>
    <rPh sb="445" eb="447">
      <t>ウワマワ</t>
    </rPh>
    <rPh sb="452" eb="454">
      <t>コンゴ</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</si>
</sst>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72-469B-A660-D3B06F14AE4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0.15</c:v>
                </c:pt>
                <c:pt idx="2">
                  <c:v>0.1</c:v>
                </c:pt>
                <c:pt idx="3">
                  <c:v>0.13</c:v>
                </c:pt>
                <c:pt idx="4">
                  <c:v>0.12</c:v>
                </c:pt>
              </c:numCache>
            </c:numRef>
          </c:val>
          <c:smooth val="0"/>
          <c:extLst>
            <c:ext xmlns:c16="http://schemas.microsoft.com/office/drawing/2014/chart" uri="{C3380CC4-5D6E-409C-BE32-E72D297353CC}">
              <c16:uniqueId val="{00000001-E772-469B-A660-D3B06F14AE4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67.45</c:v>
                </c:pt>
                <c:pt idx="1">
                  <c:v>65</c:v>
                </c:pt>
                <c:pt idx="2">
                  <c:v>63.64</c:v>
                </c:pt>
                <c:pt idx="3">
                  <c:v>88.24</c:v>
                </c:pt>
                <c:pt idx="4">
                  <c:v>63.52</c:v>
                </c:pt>
              </c:numCache>
            </c:numRef>
          </c:val>
          <c:extLst>
            <c:ext xmlns:c16="http://schemas.microsoft.com/office/drawing/2014/chart" uri="{C3380CC4-5D6E-409C-BE32-E72D297353CC}">
              <c16:uniqueId val="{00000000-A629-4E9A-AF8C-CBDE93AB717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49.39</c:v>
                </c:pt>
                <c:pt idx="2">
                  <c:v>49.25</c:v>
                </c:pt>
                <c:pt idx="3">
                  <c:v>50.24</c:v>
                </c:pt>
                <c:pt idx="4">
                  <c:v>49.68</c:v>
                </c:pt>
              </c:numCache>
            </c:numRef>
          </c:val>
          <c:smooth val="0"/>
          <c:extLst>
            <c:ext xmlns:c16="http://schemas.microsoft.com/office/drawing/2014/chart" uri="{C3380CC4-5D6E-409C-BE32-E72D297353CC}">
              <c16:uniqueId val="{00000001-A629-4E9A-AF8C-CBDE93AB717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81.72</c:v>
                </c:pt>
                <c:pt idx="1">
                  <c:v>84.21</c:v>
                </c:pt>
                <c:pt idx="2">
                  <c:v>85.38</c:v>
                </c:pt>
                <c:pt idx="3">
                  <c:v>86.34</c:v>
                </c:pt>
                <c:pt idx="4">
                  <c:v>87.37</c:v>
                </c:pt>
              </c:numCache>
            </c:numRef>
          </c:val>
          <c:extLst>
            <c:ext xmlns:c16="http://schemas.microsoft.com/office/drawing/2014/chart" uri="{C3380CC4-5D6E-409C-BE32-E72D297353CC}">
              <c16:uniqueId val="{00000000-323A-48B2-9D57-5A0FD85799F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83.96</c:v>
                </c:pt>
                <c:pt idx="2">
                  <c:v>84.12</c:v>
                </c:pt>
                <c:pt idx="3">
                  <c:v>84.17</c:v>
                </c:pt>
                <c:pt idx="4">
                  <c:v>83.35</c:v>
                </c:pt>
              </c:numCache>
            </c:numRef>
          </c:val>
          <c:smooth val="0"/>
          <c:extLst>
            <c:ext xmlns:c16="http://schemas.microsoft.com/office/drawing/2014/chart" uri="{C3380CC4-5D6E-409C-BE32-E72D297353CC}">
              <c16:uniqueId val="{00000001-323A-48B2-9D57-5A0FD85799F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47.27</c:v>
                </c:pt>
                <c:pt idx="1">
                  <c:v>46.38</c:v>
                </c:pt>
                <c:pt idx="2">
                  <c:v>44.83</c:v>
                </c:pt>
                <c:pt idx="3">
                  <c:v>85.2</c:v>
                </c:pt>
                <c:pt idx="4">
                  <c:v>94.66</c:v>
                </c:pt>
              </c:numCache>
            </c:numRef>
          </c:val>
          <c:extLst>
            <c:ext xmlns:c16="http://schemas.microsoft.com/office/drawing/2014/chart" uri="{C3380CC4-5D6E-409C-BE32-E72D297353CC}">
              <c16:uniqueId val="{00000000-4C9B-4CED-AD78-E292922DCD4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9B-4CED-AD78-E292922DCD4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F7-4281-A458-B2C54B03B7F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F7-4281-A458-B2C54B03B7F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7B-43E3-904F-1D1511D47E5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7B-43E3-904F-1D1511D47E5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73-4FCE-A80E-EA59238C827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73-4FCE-A80E-EA59238C827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EF-494A-AF40-AC13FAE1A7A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EF-494A-AF40-AC13FAE1A7A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3778.7</c:v>
                </c:pt>
                <c:pt idx="1">
                  <c:v>240.68</c:v>
                </c:pt>
                <c:pt idx="2">
                  <c:v>2995.54</c:v>
                </c:pt>
                <c:pt idx="3">
                  <c:v>2796.94</c:v>
                </c:pt>
                <c:pt idx="4">
                  <c:v>2860.46</c:v>
                </c:pt>
              </c:numCache>
            </c:numRef>
          </c:val>
          <c:extLst>
            <c:ext xmlns:c16="http://schemas.microsoft.com/office/drawing/2014/chart" uri="{C3380CC4-5D6E-409C-BE32-E72D297353CC}">
              <c16:uniqueId val="{00000000-740F-486E-8BAF-2B9FBE938BD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740F-486E-8BAF-2B9FBE938BD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29.49</c:v>
                </c:pt>
                <c:pt idx="1">
                  <c:v>34.64</c:v>
                </c:pt>
                <c:pt idx="2">
                  <c:v>27.28</c:v>
                </c:pt>
                <c:pt idx="3">
                  <c:v>92.58</c:v>
                </c:pt>
                <c:pt idx="4">
                  <c:v>91.59</c:v>
                </c:pt>
              </c:numCache>
            </c:numRef>
          </c:val>
          <c:extLst>
            <c:ext xmlns:c16="http://schemas.microsoft.com/office/drawing/2014/chart" uri="{C3380CC4-5D6E-409C-BE32-E72D297353CC}">
              <c16:uniqueId val="{00000000-2C22-4474-BF19-49B7102058C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2C22-4474-BF19-49B7102058C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498.37</c:v>
                </c:pt>
                <c:pt idx="1">
                  <c:v>430.61</c:v>
                </c:pt>
                <c:pt idx="2">
                  <c:v>571.5</c:v>
                </c:pt>
                <c:pt idx="3">
                  <c:v>168.51</c:v>
                </c:pt>
                <c:pt idx="4">
                  <c:v>155.25</c:v>
                </c:pt>
              </c:numCache>
            </c:numRef>
          </c:val>
          <c:extLst>
            <c:ext xmlns:c16="http://schemas.microsoft.com/office/drawing/2014/chart" uri="{C3380CC4-5D6E-409C-BE32-E72D297353CC}">
              <c16:uniqueId val="{00000000-F963-41FD-9285-FE77A87FA29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250.84</c:v>
                </c:pt>
                <c:pt idx="2">
                  <c:v>235.61</c:v>
                </c:pt>
                <c:pt idx="3">
                  <c:v>216.21</c:v>
                </c:pt>
                <c:pt idx="4">
                  <c:v>220.31</c:v>
                </c:pt>
              </c:numCache>
            </c:numRef>
          </c:val>
          <c:smooth val="0"/>
          <c:extLst>
            <c:ext xmlns:c16="http://schemas.microsoft.com/office/drawing/2014/chart" uri="{C3380CC4-5D6E-409C-BE32-E72D297353CC}">
              <c16:uniqueId val="{00000001-F963-41FD-9285-FE77A87FA29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遠野市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27161</v>
      </c>
      <c r="AM8" s="50"/>
      <c r="AN8" s="50"/>
      <c r="AO8" s="50"/>
      <c r="AP8" s="50"/>
      <c r="AQ8" s="50"/>
      <c r="AR8" s="50"/>
      <c r="AS8" s="50"/>
      <c r="AT8" s="45">
        <f>データ!T6</f>
        <v>825.97</v>
      </c>
      <c r="AU8" s="45"/>
      <c r="AV8" s="45"/>
      <c r="AW8" s="45"/>
      <c r="AX8" s="45"/>
      <c r="AY8" s="45"/>
      <c r="AZ8" s="45"/>
      <c r="BA8" s="45"/>
      <c r="BB8" s="45">
        <f>データ!U6</f>
        <v>32.880000000000003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41.46</v>
      </c>
      <c r="Q10" s="45"/>
      <c r="R10" s="45"/>
      <c r="S10" s="45"/>
      <c r="T10" s="45"/>
      <c r="U10" s="45"/>
      <c r="V10" s="45"/>
      <c r="W10" s="45">
        <f>データ!Q6</f>
        <v>89.69</v>
      </c>
      <c r="X10" s="45"/>
      <c r="Y10" s="45"/>
      <c r="Z10" s="45"/>
      <c r="AA10" s="45"/>
      <c r="AB10" s="45"/>
      <c r="AC10" s="45"/>
      <c r="AD10" s="50">
        <f>データ!R6</f>
        <v>2602</v>
      </c>
      <c r="AE10" s="50"/>
      <c r="AF10" s="50"/>
      <c r="AG10" s="50"/>
      <c r="AH10" s="50"/>
      <c r="AI10" s="50"/>
      <c r="AJ10" s="50"/>
      <c r="AK10" s="2"/>
      <c r="AL10" s="50">
        <f>データ!V6</f>
        <v>11153</v>
      </c>
      <c r="AM10" s="50"/>
      <c r="AN10" s="50"/>
      <c r="AO10" s="50"/>
      <c r="AP10" s="50"/>
      <c r="AQ10" s="50"/>
      <c r="AR10" s="50"/>
      <c r="AS10" s="50"/>
      <c r="AT10" s="45">
        <f>データ!W6</f>
        <v>4.6500000000000004</v>
      </c>
      <c r="AU10" s="45"/>
      <c r="AV10" s="45"/>
      <c r="AW10" s="45"/>
      <c r="AX10" s="45"/>
      <c r="AY10" s="45"/>
      <c r="AZ10" s="45"/>
      <c r="BA10" s="45"/>
      <c r="BB10" s="45">
        <f>データ!X6</f>
        <v>2398.4899999999998</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114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45</v>
      </c>
      <c r="O86" s="26" t="str">
        <f>データ!EO6</f>
        <v>【0.23】</v>
      </c>
    </row>
  </sheetData>
  <sheetProtection algorithmName="SHA-512" hashValue="2aPWzD0TqR8AvLl9CrpxtZDoLIKasxL73fk0+czgw/XJU6BojYWHllb4YCP/5Khv9lG4Y+JNQqlzVZKbexspgA==" saltValue="jCuARz/N2FheEmDYgVFwp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32085</v>
      </c>
      <c r="D6" s="33">
        <f t="shared" si="3"/>
        <v>47</v>
      </c>
      <c r="E6" s="33">
        <f t="shared" si="3"/>
        <v>17</v>
      </c>
      <c r="F6" s="33">
        <f t="shared" si="3"/>
        <v>1</v>
      </c>
      <c r="G6" s="33">
        <f t="shared" si="3"/>
        <v>0</v>
      </c>
      <c r="H6" s="33" t="str">
        <f t="shared" si="3"/>
        <v>岩手県　遠野市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41.46</v>
      </c>
      <c r="Q6" s="34">
        <f t="shared" si="3"/>
        <v>89.69</v>
      </c>
      <c r="R6" s="34">
        <f t="shared" si="3"/>
        <v>2602</v>
      </c>
      <c r="S6" s="34">
        <f t="shared" si="3"/>
        <v>27161</v>
      </c>
      <c r="T6" s="34">
        <f t="shared" si="3"/>
        <v>825.97</v>
      </c>
      <c r="U6" s="34">
        <f t="shared" si="3"/>
        <v>32.880000000000003</v>
      </c>
      <c r="V6" s="34">
        <f t="shared" si="3"/>
        <v>11153</v>
      </c>
      <c r="W6" s="34">
        <f t="shared" si="3"/>
        <v>4.6500000000000004</v>
      </c>
      <c r="X6" s="34">
        <f t="shared" si="3"/>
        <v>2398.4899999999998</v>
      </c>
      <c r="Y6" s="35">
        <f>IF(Y7="",NA(),Y7)</f>
        <v>47.27</v>
      </c>
      <c r="Z6" s="35">
        <f t="shared" ref="Z6:AH6" si="4">IF(Z7="",NA(),Z7)</f>
        <v>46.38</v>
      </c>
      <c r="AA6" s="35">
        <f t="shared" si="4"/>
        <v>44.83</v>
      </c>
      <c r="AB6" s="35">
        <f t="shared" si="4"/>
        <v>85.2</v>
      </c>
      <c r="AC6" s="35">
        <f t="shared" si="4"/>
        <v>94.66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3778.7</v>
      </c>
      <c r="BG6" s="35">
        <f t="shared" ref="BG6:BO6" si="7">IF(BG7="",NA(),BG7)</f>
        <v>240.68</v>
      </c>
      <c r="BH6" s="35">
        <f t="shared" si="7"/>
        <v>2995.54</v>
      </c>
      <c r="BI6" s="35">
        <f t="shared" si="7"/>
        <v>2796.94</v>
      </c>
      <c r="BJ6" s="35">
        <f t="shared" si="7"/>
        <v>2860.46</v>
      </c>
      <c r="BK6" s="35">
        <f t="shared" si="7"/>
        <v>1136.5</v>
      </c>
      <c r="BL6" s="35">
        <f t="shared" si="7"/>
        <v>1162.3599999999999</v>
      </c>
      <c r="BM6" s="35">
        <f t="shared" si="7"/>
        <v>1047.6500000000001</v>
      </c>
      <c r="BN6" s="35">
        <f t="shared" si="7"/>
        <v>1124.26</v>
      </c>
      <c r="BO6" s="35">
        <f t="shared" si="7"/>
        <v>1048.23</v>
      </c>
      <c r="BP6" s="34" t="str">
        <f>IF(BP7="","",IF(BP7="-","【-】","【"&amp;SUBSTITUTE(TEXT(BP7,"#,##0.00"),"-","△")&amp;"】"))</f>
        <v>【682.78】</v>
      </c>
      <c r="BQ6" s="35">
        <f>IF(BQ7="",NA(),BQ7)</f>
        <v>29.49</v>
      </c>
      <c r="BR6" s="35">
        <f t="shared" ref="BR6:BZ6" si="8">IF(BR7="",NA(),BR7)</f>
        <v>34.64</v>
      </c>
      <c r="BS6" s="35">
        <f t="shared" si="8"/>
        <v>27.28</v>
      </c>
      <c r="BT6" s="35">
        <f t="shared" si="8"/>
        <v>92.58</v>
      </c>
      <c r="BU6" s="35">
        <f t="shared" si="8"/>
        <v>91.59</v>
      </c>
      <c r="BV6" s="35">
        <f t="shared" si="8"/>
        <v>71.650000000000006</v>
      </c>
      <c r="BW6" s="35">
        <f t="shared" si="8"/>
        <v>68.209999999999994</v>
      </c>
      <c r="BX6" s="35">
        <f t="shared" si="8"/>
        <v>74.040000000000006</v>
      </c>
      <c r="BY6" s="35">
        <f t="shared" si="8"/>
        <v>80.58</v>
      </c>
      <c r="BZ6" s="35">
        <f t="shared" si="8"/>
        <v>78.92</v>
      </c>
      <c r="CA6" s="34" t="str">
        <f>IF(CA7="","",IF(CA7="-","【-】","【"&amp;SUBSTITUTE(TEXT(CA7,"#,##0.00"),"-","△")&amp;"】"))</f>
        <v>【100.91】</v>
      </c>
      <c r="CB6" s="35">
        <f>IF(CB7="",NA(),CB7)</f>
        <v>498.37</v>
      </c>
      <c r="CC6" s="35">
        <f t="shared" ref="CC6:CK6" si="9">IF(CC7="",NA(),CC7)</f>
        <v>430.61</v>
      </c>
      <c r="CD6" s="35">
        <f t="shared" si="9"/>
        <v>571.5</v>
      </c>
      <c r="CE6" s="35">
        <f t="shared" si="9"/>
        <v>168.51</v>
      </c>
      <c r="CF6" s="35">
        <f t="shared" si="9"/>
        <v>155.25</v>
      </c>
      <c r="CG6" s="35">
        <f t="shared" si="9"/>
        <v>217.82</v>
      </c>
      <c r="CH6" s="35">
        <f t="shared" si="9"/>
        <v>250.84</v>
      </c>
      <c r="CI6" s="35">
        <f t="shared" si="9"/>
        <v>235.61</v>
      </c>
      <c r="CJ6" s="35">
        <f t="shared" si="9"/>
        <v>216.21</v>
      </c>
      <c r="CK6" s="35">
        <f t="shared" si="9"/>
        <v>220.31</v>
      </c>
      <c r="CL6" s="34" t="str">
        <f>IF(CL7="","",IF(CL7="-","【-】","【"&amp;SUBSTITUTE(TEXT(CL7,"#,##0.00"),"-","△")&amp;"】"))</f>
        <v>【136.86】</v>
      </c>
      <c r="CM6" s="35">
        <f>IF(CM7="",NA(),CM7)</f>
        <v>67.45</v>
      </c>
      <c r="CN6" s="35">
        <f t="shared" ref="CN6:CV6" si="10">IF(CN7="",NA(),CN7)</f>
        <v>65</v>
      </c>
      <c r="CO6" s="35">
        <f t="shared" si="10"/>
        <v>63.64</v>
      </c>
      <c r="CP6" s="35">
        <f t="shared" si="10"/>
        <v>88.24</v>
      </c>
      <c r="CQ6" s="35">
        <f t="shared" si="10"/>
        <v>63.52</v>
      </c>
      <c r="CR6" s="35">
        <f t="shared" si="10"/>
        <v>54.44</v>
      </c>
      <c r="CS6" s="35">
        <f t="shared" si="10"/>
        <v>49.39</v>
      </c>
      <c r="CT6" s="35">
        <f t="shared" si="10"/>
        <v>49.25</v>
      </c>
      <c r="CU6" s="35">
        <f t="shared" si="10"/>
        <v>50.24</v>
      </c>
      <c r="CV6" s="35">
        <f t="shared" si="10"/>
        <v>49.68</v>
      </c>
      <c r="CW6" s="34" t="str">
        <f>IF(CW7="","",IF(CW7="-","【-】","【"&amp;SUBSTITUTE(TEXT(CW7,"#,##0.00"),"-","△")&amp;"】"))</f>
        <v>【58.98】</v>
      </c>
      <c r="CX6" s="35">
        <f>IF(CX7="",NA(),CX7)</f>
        <v>81.72</v>
      </c>
      <c r="CY6" s="35">
        <f t="shared" ref="CY6:DG6" si="11">IF(CY7="",NA(),CY7)</f>
        <v>84.21</v>
      </c>
      <c r="CZ6" s="35">
        <f t="shared" si="11"/>
        <v>85.38</v>
      </c>
      <c r="DA6" s="35">
        <f t="shared" si="11"/>
        <v>86.34</v>
      </c>
      <c r="DB6" s="35">
        <f t="shared" si="11"/>
        <v>87.37</v>
      </c>
      <c r="DC6" s="35">
        <f t="shared" si="11"/>
        <v>84.2</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32085</v>
      </c>
      <c r="D7" s="37">
        <v>47</v>
      </c>
      <c r="E7" s="37">
        <v>17</v>
      </c>
      <c r="F7" s="37">
        <v>1</v>
      </c>
      <c r="G7" s="37">
        <v>0</v>
      </c>
      <c r="H7" s="37" t="s">
        <v>99</v>
      </c>
      <c r="I7" s="37" t="s">
        <v>100</v>
      </c>
      <c r="J7" s="37" t="s">
        <v>101</v>
      </c>
      <c r="K7" s="37" t="s">
        <v>102</v>
      </c>
      <c r="L7" s="37" t="s">
        <v>103</v>
      </c>
      <c r="M7" s="37" t="s">
        <v>104</v>
      </c>
      <c r="N7" s="38" t="s">
        <v>105</v>
      </c>
      <c r="O7" s="38" t="s">
        <v>106</v>
      </c>
      <c r="P7" s="38">
        <v>41.46</v>
      </c>
      <c r="Q7" s="38">
        <v>89.69</v>
      </c>
      <c r="R7" s="38">
        <v>2602</v>
      </c>
      <c r="S7" s="38">
        <v>27161</v>
      </c>
      <c r="T7" s="38">
        <v>825.97</v>
      </c>
      <c r="U7" s="38">
        <v>32.880000000000003</v>
      </c>
      <c r="V7" s="38">
        <v>11153</v>
      </c>
      <c r="W7" s="38">
        <v>4.6500000000000004</v>
      </c>
      <c r="X7" s="38">
        <v>2398.4899999999998</v>
      </c>
      <c r="Y7" s="38">
        <v>47.27</v>
      </c>
      <c r="Z7" s="38">
        <v>46.38</v>
      </c>
      <c r="AA7" s="38">
        <v>44.83</v>
      </c>
      <c r="AB7" s="38">
        <v>85.2</v>
      </c>
      <c r="AC7" s="38">
        <v>94.66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3778.7</v>
      </c>
      <c r="BG7" s="38">
        <v>240.68</v>
      </c>
      <c r="BH7" s="38">
        <v>2995.54</v>
      </c>
      <c r="BI7" s="38">
        <v>2796.94</v>
      </c>
      <c r="BJ7" s="38">
        <v>2860.46</v>
      </c>
      <c r="BK7" s="38">
        <v>1136.5</v>
      </c>
      <c r="BL7" s="38">
        <v>1162.3599999999999</v>
      </c>
      <c r="BM7" s="38">
        <v>1047.6500000000001</v>
      </c>
      <c r="BN7" s="38">
        <v>1124.26</v>
      </c>
      <c r="BO7" s="38">
        <v>1048.23</v>
      </c>
      <c r="BP7" s="38">
        <v>682.78</v>
      </c>
      <c r="BQ7" s="38">
        <v>29.49</v>
      </c>
      <c r="BR7" s="38">
        <v>34.64</v>
      </c>
      <c r="BS7" s="38">
        <v>27.28</v>
      </c>
      <c r="BT7" s="38">
        <v>92.58</v>
      </c>
      <c r="BU7" s="38">
        <v>91.59</v>
      </c>
      <c r="BV7" s="38">
        <v>71.650000000000006</v>
      </c>
      <c r="BW7" s="38">
        <v>68.209999999999994</v>
      </c>
      <c r="BX7" s="38">
        <v>74.040000000000006</v>
      </c>
      <c r="BY7" s="38">
        <v>80.58</v>
      </c>
      <c r="BZ7" s="38">
        <v>78.92</v>
      </c>
      <c r="CA7" s="38">
        <v>100.91</v>
      </c>
      <c r="CB7" s="38">
        <v>498.37</v>
      </c>
      <c r="CC7" s="38">
        <v>430.61</v>
      </c>
      <c r="CD7" s="38">
        <v>571.5</v>
      </c>
      <c r="CE7" s="38">
        <v>168.51</v>
      </c>
      <c r="CF7" s="38">
        <v>155.25</v>
      </c>
      <c r="CG7" s="38">
        <v>217.82</v>
      </c>
      <c r="CH7" s="38">
        <v>250.84</v>
      </c>
      <c r="CI7" s="38">
        <v>235.61</v>
      </c>
      <c r="CJ7" s="38">
        <v>216.21</v>
      </c>
      <c r="CK7" s="38">
        <v>220.31</v>
      </c>
      <c r="CL7" s="38">
        <v>136.86000000000001</v>
      </c>
      <c r="CM7" s="38">
        <v>67.45</v>
      </c>
      <c r="CN7" s="38">
        <v>65</v>
      </c>
      <c r="CO7" s="38">
        <v>63.64</v>
      </c>
      <c r="CP7" s="38">
        <v>88.24</v>
      </c>
      <c r="CQ7" s="38">
        <v>63.52</v>
      </c>
      <c r="CR7" s="38">
        <v>54.44</v>
      </c>
      <c r="CS7" s="38">
        <v>49.39</v>
      </c>
      <c r="CT7" s="38">
        <v>49.25</v>
      </c>
      <c r="CU7" s="38">
        <v>50.24</v>
      </c>
      <c r="CV7" s="38">
        <v>49.68</v>
      </c>
      <c r="CW7" s="38">
        <v>58.98</v>
      </c>
      <c r="CX7" s="38">
        <v>81.72</v>
      </c>
      <c r="CY7" s="38">
        <v>84.21</v>
      </c>
      <c r="CZ7" s="38">
        <v>85.38</v>
      </c>
      <c r="DA7" s="38">
        <v>86.34</v>
      </c>
      <c r="DB7" s="38">
        <v>87.37</v>
      </c>
      <c r="DC7" s="38">
        <v>84.2</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鈴木亮</cp:lastModifiedBy>
  <cp:lastPrinted>2020-01-20T04:32:18Z</cp:lastPrinted>
  <dcterms:created xsi:type="dcterms:W3CDTF">2019-12-05T05:00:46Z</dcterms:created>
  <dcterms:modified xsi:type="dcterms:W3CDTF">2020-01-21T06:19:32Z</dcterms:modified>
  <cp:category/>
</cp:coreProperties>
</file>