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1\020110_経営比較分析表\02_各課から\"/>
    </mc:Choice>
  </mc:AlternateContent>
  <workbookProtection workbookAlgorithmName="SHA-512" workbookHashValue="Mh82O8gYOAcUaHAYj9ARNiZRhovMzfWpwFS0cpgPwpnyIWww1fSERdoD6VWkFgSmPJe9ATHyr89OewZi1VuClQ==" workbookSaltValue="5d91vlGIic7q0GxfmFZVS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<sst xmlns="http://schemas.openxmlformats.org/spreadsheetml/2006/main" count="220" uniqueCount="107">
  <si>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</si>
  <si>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</si>
  <si>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</si>
  <si>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</si>
  <si>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</si>
  <si>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</si>
  <si>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</si>
  <si>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</si>
  <si>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</si>
  <si>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</si>
  <si>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</si>
  <si>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</si>
  <si>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</si>
  <si>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</si>
  <si>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</si>
  <si>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</si>
  <si>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</si>
  <si>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</si>
  <si>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</si>
  <si>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</si>
  <si>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</si>
  <si>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</si>
  <si>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</si>
  <si>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</si>
  <si>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</si>
  <si>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</si>
  <si>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</si>
  <si>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</si>
  <si>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</si>
  <si>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</si>
  <si>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</si>
  <si>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</si>
  <si>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</si>
  <si>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</si>
  <si>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</si>
  <si>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</si>
  <si>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</si>
  <si>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</si>
  <si>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</si>
  <si>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</si>
  <si>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</si>
  <si>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</si>
  <si>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</si>
  <si>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</si>
  <si>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</si>
  <si>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</si>
  <si>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</si>
  <si>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</si>
  <si>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</si>
  <si>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</si>
  <si>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</si>
  <si>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</si>
  <si>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</si>
  <si>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</si>
  <si>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</si>
  <si>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</si>
  <si>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</si>
  <si>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</si>
  <si>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</si>
  <si>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</si>
  <si>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</si>
  <si>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</si>
  <si>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</si>
  <si>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</si>
  <si>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</si>
  <si>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</si>
  <si>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</si>
  <si>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</si>
  <si>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</si>
  <si>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</si>
  <si>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</si>
  <si>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</si>
  <si>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</si>
  <si>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</si>
  <si>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</si>
  <si>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</si>
  <si>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</si>
  <si>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</si>
  <si>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</si>
  <si>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</si>
  <si>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</si>
  <si>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</si>
  <si>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</si>
  <si>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</si>
  <si>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</si>
  <si>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</si>
  <si>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</si>
  <si>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</si>
  <si>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</si>
  <si>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</si>
  <si>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</si>
  <si>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</si>
  <si>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</si>
  <si>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</si>
  <si>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</si>
  <si>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</si>
  <si>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</si>
  <si>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</si>
  <si>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</si>
  <si>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</si>
  <si>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</si>
  <si>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</si>
  <si>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</si>
  <si>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</si>
  <si>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・施設更新事業の供用開始に伴う減価償却費の増加が主な要因で純損失となり、累積欠損金比率及び給水原価が増加している。
・給水収益が横ばい傾向にあり、先の減価償却費等の増加もあって経常収支比率が減少している。料金回収率も低い状況であるが、令和元年度に料金改定を行い、改善を図ることとしている。
・施設利用率、有収率とも平均値より低い。</t>
    <rPh sb="8" eb="10">
      <t>キョウヨウ</t>
    </rPh>
    <rPh sb="10" eb="12">
      <t>カイシ</t>
    </rPh>
    <rPh sb="13" eb="14">
      <t>トモナ</t>
    </rPh>
    <rPh sb="15" eb="17">
      <t>ゲンカ</t>
    </rPh>
    <rPh sb="17" eb="19">
      <t>ショウキャク</t>
    </rPh>
    <rPh sb="19" eb="20">
      <t>ヒ</t>
    </rPh>
    <rPh sb="21" eb="23">
      <t>ゾウカ</t>
    </rPh>
    <rPh sb="24" eb="25">
      <t>オモ</t>
    </rPh>
    <rPh sb="26" eb="28">
      <t>ヨウイン</t>
    </rPh>
    <rPh sb="29" eb="30">
      <t>ジュン</t>
    </rPh>
    <rPh sb="30" eb="32">
      <t>ソンシツ</t>
    </rPh>
    <rPh sb="36" eb="38">
      <t>ルイセキ</t>
    </rPh>
    <rPh sb="38" eb="40">
      <t>ケッソン</t>
    </rPh>
    <rPh sb="40" eb="41">
      <t>キン</t>
    </rPh>
    <rPh sb="41" eb="43">
      <t>ヒリツ</t>
    </rPh>
    <rPh sb="43" eb="44">
      <t>オヨ</t>
    </rPh>
    <rPh sb="45" eb="47">
      <t>キュウスイ</t>
    </rPh>
    <rPh sb="47" eb="49">
      <t>ゲンカ</t>
    </rPh>
    <rPh sb="50" eb="52">
      <t>ゾウカ</t>
    </rPh>
    <rPh sb="59" eb="61">
      <t>キュウスイ</t>
    </rPh>
    <rPh sb="61" eb="63">
      <t>シュウエキ</t>
    </rPh>
    <rPh sb="64" eb="65">
      <t>ヨコ</t>
    </rPh>
    <rPh sb="67" eb="69">
      <t>ケイコウ</t>
    </rPh>
    <rPh sb="73" eb="74">
      <t>サキ</t>
    </rPh>
    <rPh sb="75" eb="77">
      <t>ゲンカ</t>
    </rPh>
    <rPh sb="77" eb="79">
      <t>ショウキャク</t>
    </rPh>
    <rPh sb="79" eb="80">
      <t>ヒ</t>
    </rPh>
    <rPh sb="80" eb="81">
      <t>トウ</t>
    </rPh>
    <rPh sb="82" eb="84">
      <t>ゾウカ</t>
    </rPh>
    <rPh sb="88" eb="90">
      <t>ケイジョウ</t>
    </rPh>
    <rPh sb="90" eb="92">
      <t>シュウシ</t>
    </rPh>
    <rPh sb="92" eb="94">
      <t>ヒリツ</t>
    </rPh>
    <rPh sb="95" eb="97">
      <t>ゲンショウ</t>
    </rPh>
    <rPh sb="117" eb="119">
      <t>レイワ</t>
    </rPh>
    <rPh sb="119" eb="120">
      <t>ガン</t>
    </rPh>
    <rPh sb="128" eb="129">
      <t>オコナ</t>
    </rPh>
    <rPh sb="146" eb="148">
      <t>シセツ</t>
    </rPh>
    <rPh sb="148" eb="150">
      <t>リヨウ</t>
    </rPh>
    <rPh sb="150" eb="151">
      <t>リツ</t>
    </rPh>
    <rPh sb="152" eb="155">
      <t>ユウシュウリツ</t>
    </rPh>
    <phoneticPr fontId="4"/>
  </si>
  <si>
    <t>・管路経年化率は、集中的に整備した管路が今後一斉に耐用年数を経過するため、急激な上昇が見込まれる。管路だけでなく主要な設備は老朽化が進んでいるため、市の基本計画等により更新を進める。
　</t>
    <rPh sb="1" eb="3">
      <t>カンロ</t>
    </rPh>
    <rPh sb="3" eb="6">
      <t>ケイネンカ</t>
    </rPh>
    <rPh sb="6" eb="7">
      <t>リツ</t>
    </rPh>
    <rPh sb="9" eb="12">
      <t>シュウチュウテキ</t>
    </rPh>
    <rPh sb="13" eb="15">
      <t>セイビ</t>
    </rPh>
    <rPh sb="17" eb="19">
      <t>カンロ</t>
    </rPh>
    <rPh sb="20" eb="22">
      <t>コンゴ</t>
    </rPh>
    <rPh sb="22" eb="24">
      <t>イッセイ</t>
    </rPh>
    <rPh sb="25" eb="27">
      <t>タイヨウ</t>
    </rPh>
    <rPh sb="27" eb="29">
      <t>ネンスウ</t>
    </rPh>
    <rPh sb="30" eb="32">
      <t>ケイカ</t>
    </rPh>
    <rPh sb="37" eb="39">
      <t>キュウゲキ</t>
    </rPh>
    <rPh sb="40" eb="42">
      <t>ジョウショウ</t>
    </rPh>
    <rPh sb="43" eb="45">
      <t>ミコ</t>
    </rPh>
    <rPh sb="49" eb="51">
      <t>カンロ</t>
    </rPh>
    <rPh sb="56" eb="58">
      <t>シュヨウ</t>
    </rPh>
    <rPh sb="59" eb="61">
      <t>セツビ</t>
    </rPh>
    <rPh sb="62" eb="65">
      <t>ロウキュウカ</t>
    </rPh>
    <rPh sb="66" eb="67">
      <t>スス</t>
    </rPh>
    <rPh sb="74" eb="75">
      <t>シ</t>
    </rPh>
    <rPh sb="76" eb="78">
      <t>キホン</t>
    </rPh>
    <rPh sb="78" eb="80">
      <t>ケイカク</t>
    </rPh>
    <rPh sb="80" eb="81">
      <t>トウ</t>
    </rPh>
    <rPh sb="84" eb="86">
      <t>コウシン</t>
    </rPh>
    <rPh sb="87" eb="88">
      <t>スス</t>
    </rPh>
    <phoneticPr fontId="4"/>
  </si>
  <si>
    <t>・人口減少等により、現状のままでは収益増加は見込めない状況であるため、令和元年度より料金改定を行う。改定後も定期的に見直しを行い、財源確保に努める。
・財源確保のほか、包括的業務委託、ダウンサイジング等による事業運営の効率化や経費削減を図る必要がある。</t>
    <rPh sb="1" eb="3">
      <t>ジンコウ</t>
    </rPh>
    <rPh sb="3" eb="5">
      <t>ゲンショウ</t>
    </rPh>
    <rPh sb="5" eb="6">
      <t>トウ</t>
    </rPh>
    <rPh sb="10" eb="12">
      <t>ゲンジョウ</t>
    </rPh>
    <rPh sb="17" eb="19">
      <t>シュウエキ</t>
    </rPh>
    <rPh sb="19" eb="21">
      <t>ゾウカ</t>
    </rPh>
    <rPh sb="22" eb="24">
      <t>ミコ</t>
    </rPh>
    <rPh sb="27" eb="29">
      <t>ジョウキョウ</t>
    </rPh>
    <rPh sb="35" eb="37">
      <t>レイワ</t>
    </rPh>
    <rPh sb="37" eb="38">
      <t>ガン</t>
    </rPh>
    <rPh sb="38" eb="40">
      <t>ネンド</t>
    </rPh>
    <rPh sb="42" eb="44">
      <t>リョウキン</t>
    </rPh>
    <rPh sb="44" eb="46">
      <t>カイテイ</t>
    </rPh>
    <rPh sb="47" eb="48">
      <t>オコナ</t>
    </rPh>
    <rPh sb="50" eb="52">
      <t>カイテイ</t>
    </rPh>
    <rPh sb="52" eb="53">
      <t>ゴ</t>
    </rPh>
    <rPh sb="54" eb="57">
      <t>テイキテキ</t>
    </rPh>
    <rPh sb="58" eb="60">
      <t>ミナオ</t>
    </rPh>
    <rPh sb="62" eb="63">
      <t>オコナ</t>
    </rPh>
    <rPh sb="65" eb="67">
      <t>ザイゲン</t>
    </rPh>
    <rPh sb="67" eb="69">
      <t>カクホ</t>
    </rPh>
    <rPh sb="70" eb="71">
      <t>ツト</t>
    </rPh>
    <rPh sb="76" eb="78">
      <t>ザイゲン</t>
    </rPh>
    <rPh sb="78" eb="80">
      <t>カクホ</t>
    </rPh>
    <rPh sb="84" eb="87">
      <t>ホウカツテキ</t>
    </rPh>
    <rPh sb="87" eb="89">
      <t>ギョウム</t>
    </rPh>
    <rPh sb="89" eb="91">
      <t>イタク</t>
    </rPh>
    <rPh sb="100" eb="101">
      <t>トウ</t>
    </rPh>
    <rPh sb="104" eb="106">
      <t>ジギョウ</t>
    </rPh>
    <rPh sb="106" eb="108">
      <t>ウンエイ</t>
    </rPh>
    <rPh sb="109" eb="112">
      <t>コウリツカ</t>
    </rPh>
    <rPh sb="113" eb="115">
      <t>ケイヒ</t>
    </rPh>
    <rPh sb="115" eb="117">
      <t>サクゲン</t>
    </rPh>
    <rPh sb="118" eb="119">
      <t>ハカ</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</si>
</sst>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c:v>
                </c:pt>
                <c:pt idx="1">
                  <c:v>0.01</c:v>
                </c:pt>
                <c:pt idx="2">
                  <c:v>0.2</c:v>
                </c:pt>
                <c:pt idx="3">
                  <c:v>0.39</c:v>
                </c:pt>
                <c:pt idx="4">
                  <c:v>0.24</c:v>
                </c:pt>
              </c:numCache>
            </c:numRef>
          </c:val>
          <c:extLst>
            <c:ext xmlns:c16="http://schemas.microsoft.com/office/drawing/2014/chart" uri="{C3380CC4-5D6E-409C-BE32-E72D297353CC}">
              <c16:uniqueId val="{00000000-2EAF-4FF0-B133-0002AB8495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2EAF-4FF0-B133-0002AB8495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55.34</c:v>
                </c:pt>
                <c:pt idx="1">
                  <c:v>55.26</c:v>
                </c:pt>
                <c:pt idx="2">
                  <c:v>56.43</c:v>
                </c:pt>
                <c:pt idx="3">
                  <c:v>55.06</c:v>
                </c:pt>
                <c:pt idx="4">
                  <c:v>56.22</c:v>
                </c:pt>
              </c:numCache>
            </c:numRef>
          </c:val>
          <c:extLst>
            <c:ext xmlns:c16="http://schemas.microsoft.com/office/drawing/2014/chart" uri="{C3380CC4-5D6E-409C-BE32-E72D297353CC}">
              <c16:uniqueId val="{00000000-F608-4004-BE37-CE1C51305F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608-4004-BE37-CE1C51305F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79.48</c:v>
                </c:pt>
                <c:pt idx="1">
                  <c:v>79.39</c:v>
                </c:pt>
                <c:pt idx="2">
                  <c:v>78.3</c:v>
                </c:pt>
                <c:pt idx="3">
                  <c:v>79.430000000000007</c:v>
                </c:pt>
                <c:pt idx="4">
                  <c:v>78.239999999999995</c:v>
                </c:pt>
              </c:numCache>
            </c:numRef>
          </c:val>
          <c:extLst>
            <c:ext xmlns:c16="http://schemas.microsoft.com/office/drawing/2014/chart" uri="{C3380CC4-5D6E-409C-BE32-E72D297353CC}">
              <c16:uniqueId val="{00000000-A6A0-4CB9-B067-E23B596B76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A6A0-4CB9-B067-E23B596B76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94.59</c:v>
                </c:pt>
                <c:pt idx="1">
                  <c:v>94.65</c:v>
                </c:pt>
                <c:pt idx="2">
                  <c:v>91.7</c:v>
                </c:pt>
                <c:pt idx="3">
                  <c:v>86.38</c:v>
                </c:pt>
                <c:pt idx="4">
                  <c:v>83.88</c:v>
                </c:pt>
              </c:numCache>
            </c:numRef>
          </c:val>
          <c:extLst>
            <c:ext xmlns:c16="http://schemas.microsoft.com/office/drawing/2014/chart" uri="{C3380CC4-5D6E-409C-BE32-E72D297353CC}">
              <c16:uniqueId val="{00000000-0CD8-4FA8-B8BC-37DE807637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0CD8-4FA8-B8BC-37DE807637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45.58</c:v>
                </c:pt>
                <c:pt idx="1">
                  <c:v>43.64</c:v>
                </c:pt>
                <c:pt idx="2">
                  <c:v>44.89</c:v>
                </c:pt>
                <c:pt idx="3">
                  <c:v>45.72</c:v>
                </c:pt>
                <c:pt idx="4">
                  <c:v>46.1</c:v>
                </c:pt>
              </c:numCache>
            </c:numRef>
          </c:val>
          <c:extLst>
            <c:ext xmlns:c16="http://schemas.microsoft.com/office/drawing/2014/chart" uri="{C3380CC4-5D6E-409C-BE32-E72D297353CC}">
              <c16:uniqueId val="{00000000-7889-4EE9-85FA-C236FA61FC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7889-4EE9-85FA-C236FA61FC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0.09</c:v>
                </c:pt>
                <c:pt idx="1">
                  <c:v>0</c:v>
                </c:pt>
                <c:pt idx="2">
                  <c:v>0</c:v>
                </c:pt>
                <c:pt idx="3">
                  <c:v>0</c:v>
                </c:pt>
                <c:pt idx="4">
                  <c:v>0</c:v>
                </c:pt>
              </c:numCache>
            </c:numRef>
          </c:val>
          <c:extLst>
            <c:ext xmlns:c16="http://schemas.microsoft.com/office/drawing/2014/chart" uri="{C3380CC4-5D6E-409C-BE32-E72D297353CC}">
              <c16:uniqueId val="{00000000-1861-4F12-B000-6C1B071612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1861-4F12-B000-6C1B071612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13.72</c:v>
                </c:pt>
                <c:pt idx="2">
                  <c:v>25.16</c:v>
                </c:pt>
                <c:pt idx="3">
                  <c:v>45.53</c:v>
                </c:pt>
                <c:pt idx="4">
                  <c:v>69.17</c:v>
                </c:pt>
              </c:numCache>
            </c:numRef>
          </c:val>
          <c:extLst>
            <c:ext xmlns:c16="http://schemas.microsoft.com/office/drawing/2014/chart" uri="{C3380CC4-5D6E-409C-BE32-E72D297353CC}">
              <c16:uniqueId val="{00000000-9562-47DA-A67D-D7367FE3C4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9562-47DA-A67D-D7367FE3C4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440.4</c:v>
                </c:pt>
                <c:pt idx="1">
                  <c:v>444.23</c:v>
                </c:pt>
                <c:pt idx="2">
                  <c:v>446.61</c:v>
                </c:pt>
                <c:pt idx="3">
                  <c:v>436.78</c:v>
                </c:pt>
                <c:pt idx="4">
                  <c:v>353.45</c:v>
                </c:pt>
              </c:numCache>
            </c:numRef>
          </c:val>
          <c:extLst>
            <c:ext xmlns:c16="http://schemas.microsoft.com/office/drawing/2014/chart" uri="{C3380CC4-5D6E-409C-BE32-E72D297353CC}">
              <c16:uniqueId val="{00000000-2EE5-4248-8EF3-D67A092E59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2EE5-4248-8EF3-D67A092E59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707.59</c:v>
                </c:pt>
                <c:pt idx="1">
                  <c:v>729.74</c:v>
                </c:pt>
                <c:pt idx="2">
                  <c:v>753.14</c:v>
                </c:pt>
                <c:pt idx="3">
                  <c:v>843.44</c:v>
                </c:pt>
                <c:pt idx="4">
                  <c:v>882.4</c:v>
                </c:pt>
              </c:numCache>
            </c:numRef>
          </c:val>
          <c:extLst>
            <c:ext xmlns:c16="http://schemas.microsoft.com/office/drawing/2014/chart" uri="{C3380CC4-5D6E-409C-BE32-E72D297353CC}">
              <c16:uniqueId val="{00000000-2CD4-4E0B-AA6E-FE27899DB7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CD4-4E0B-AA6E-FE27899DB7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c:v>
                </c:pt>
                <c:pt idx="1">
                  <c:v>83.47</c:v>
                </c:pt>
                <c:pt idx="2">
                  <c:v>78.900000000000006</c:v>
                </c:pt>
                <c:pt idx="3">
                  <c:v>74.16</c:v>
                </c:pt>
                <c:pt idx="4">
                  <c:v>73.16</c:v>
                </c:pt>
              </c:numCache>
            </c:numRef>
          </c:val>
          <c:extLst>
            <c:ext xmlns:c16="http://schemas.microsoft.com/office/drawing/2014/chart" uri="{C3380CC4-5D6E-409C-BE32-E72D297353CC}">
              <c16:uniqueId val="{00000000-B523-4CE1-9ED9-8B994F038F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523-4CE1-9ED9-8B994F038F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220.55</c:v>
                </c:pt>
                <c:pt idx="1">
                  <c:v>216.27</c:v>
                </c:pt>
                <c:pt idx="2">
                  <c:v>228.79</c:v>
                </c:pt>
                <c:pt idx="3">
                  <c:v>244.28</c:v>
                </c:pt>
                <c:pt idx="4">
                  <c:v>248.07</c:v>
                </c:pt>
              </c:numCache>
            </c:numRef>
          </c:val>
          <c:extLst>
            <c:ext xmlns:c16="http://schemas.microsoft.com/office/drawing/2014/chart" uri="{C3380CC4-5D6E-409C-BE32-E72D297353CC}">
              <c16:uniqueId val="{00000000-6D74-4D00-AC9E-40A4A622A7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6D74-4D00-AC9E-40A4A622A7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3" zoomScaleNormal="83" workbookViewId="0">
      <selection activeCell="BF58" sqref="BF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久慈市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35199</v>
      </c>
      <c r="AM8" s="60"/>
      <c r="AN8" s="60"/>
      <c r="AO8" s="60"/>
      <c r="AP8" s="60"/>
      <c r="AQ8" s="60"/>
      <c r="AR8" s="60"/>
      <c r="AS8" s="60"/>
      <c r="AT8" s="51">
        <f>データ!$S$6</f>
        <v>623.5</v>
      </c>
      <c r="AU8" s="52"/>
      <c r="AV8" s="52"/>
      <c r="AW8" s="52"/>
      <c r="AX8" s="52"/>
      <c r="AY8" s="52"/>
      <c r="AZ8" s="52"/>
      <c r="BA8" s="52"/>
      <c r="BB8" s="53">
        <f>データ!$T$6</f>
        <v>56.45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50.95</v>
      </c>
      <c r="J10" s="52"/>
      <c r="K10" s="52"/>
      <c r="L10" s="52"/>
      <c r="M10" s="52"/>
      <c r="N10" s="52"/>
      <c r="O10" s="63"/>
      <c r="P10" s="53">
        <f>データ!$P$6</f>
        <v>95.01</v>
      </c>
      <c r="Q10" s="53"/>
      <c r="R10" s="53"/>
      <c r="S10" s="53"/>
      <c r="T10" s="53"/>
      <c r="U10" s="53"/>
      <c r="V10" s="53"/>
      <c r="W10" s="60">
        <f>データ!$Q$6</f>
        <v>2980</v>
      </c>
      <c r="X10" s="60"/>
      <c r="Y10" s="60"/>
      <c r="Z10" s="60"/>
      <c r="AA10" s="60"/>
      <c r="AB10" s="60"/>
      <c r="AC10" s="60"/>
      <c r="AD10" s="2"/>
      <c r="AE10" s="2"/>
      <c r="AF10" s="2"/>
      <c r="AG10" s="2"/>
      <c r="AH10" s="4"/>
      <c r="AI10" s="4"/>
      <c r="AJ10" s="4"/>
      <c r="AK10" s="4"/>
      <c r="AL10" s="60">
        <f>データ!$U$6</f>
        <v>33115</v>
      </c>
      <c r="AM10" s="60"/>
      <c r="AN10" s="60"/>
      <c r="AO10" s="60"/>
      <c r="AP10" s="60"/>
      <c r="AQ10" s="60"/>
      <c r="AR10" s="60"/>
      <c r="AS10" s="60"/>
      <c r="AT10" s="51">
        <f>データ!$V$6</f>
        <v>104.72</v>
      </c>
      <c r="AU10" s="52"/>
      <c r="AV10" s="52"/>
      <c r="AW10" s="52"/>
      <c r="AX10" s="52"/>
      <c r="AY10" s="52"/>
      <c r="AZ10" s="52"/>
      <c r="BA10" s="52"/>
      <c r="BB10" s="53">
        <f>データ!$W$6</f>
        <v>316.22000000000003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82g03mKAooKTDG4HPfClYmUo5hblLOd6LyTlw8hSCVY3CEWMsQfEK86SkBMj+3kO7q/RxTrWe5WZhUzgvgeag==" saltValue="qK/FI9pevqYHundrEeY7+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32077</v>
      </c>
      <c r="D6" s="34">
        <f t="shared" si="3"/>
        <v>46</v>
      </c>
      <c r="E6" s="34">
        <f t="shared" si="3"/>
        <v>1</v>
      </c>
      <c r="F6" s="34">
        <f t="shared" si="3"/>
        <v>0</v>
      </c>
      <c r="G6" s="34">
        <f t="shared" si="3"/>
        <v>1</v>
      </c>
      <c r="H6" s="34" t="str">
        <f t="shared" si="3"/>
        <v>岩手県　久慈市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50.95</v>
      </c>
      <c r="P6" s="35">
        <f t="shared" si="3"/>
        <v>95.01</v>
      </c>
      <c r="Q6" s="35">
        <f t="shared" si="3"/>
        <v>2980</v>
      </c>
      <c r="R6" s="35">
        <f t="shared" si="3"/>
        <v>35199</v>
      </c>
      <c r="S6" s="35">
        <f t="shared" si="3"/>
        <v>623.5</v>
      </c>
      <c r="T6" s="35">
        <f t="shared" si="3"/>
        <v>56.45</v>
      </c>
      <c r="U6" s="35">
        <f t="shared" si="3"/>
        <v>33115</v>
      </c>
      <c r="V6" s="35">
        <f t="shared" si="3"/>
        <v>104.72</v>
      </c>
      <c r="W6" s="35">
        <f t="shared" si="3"/>
        <v>316.22000000000003</v>
      </c>
      <c r="X6" s="36">
        <f>IF(X7="",NA(),X7)</f>
        <v>94.59</v>
      </c>
      <c r="Y6" s="36">
        <f t="shared" ref="Y6:AG6" si="4">IF(Y7="",NA(),Y7)</f>
        <v>94.65</v>
      </c>
      <c r="Z6" s="36">
        <f t="shared" si="4"/>
        <v>91.7</v>
      </c>
      <c r="AA6" s="36">
        <f t="shared" si="4"/>
        <v>86.38</v>
      </c>
      <c r="AB6" s="36">
        <f t="shared" si="4"/>
        <v>83.88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6">
        <f t="shared" ref="AJ6:AR6" si="5">IF(AJ7="",NA(),AJ7)</f>
        <v>13.72</v>
      </c>
      <c r="AK6" s="36">
        <f t="shared" si="5"/>
        <v>25.16</v>
      </c>
      <c r="AL6" s="36">
        <f t="shared" si="5"/>
        <v>45.53</v>
      </c>
      <c r="AM6" s="36">
        <f t="shared" si="5"/>
        <v>69.17</v>
      </c>
      <c r="AN6" s="36">
        <f t="shared" si="5"/>
        <v>3.77</v>
      </c>
      <c r="AO6" s="36">
        <f t="shared" si="5"/>
        <v>3.62</v>
      </c>
      <c r="AP6" s="36">
        <f t="shared" si="5"/>
        <v>3.91</v>
      </c>
      <c r="AQ6" s="36">
        <f t="shared" si="5"/>
        <v>3.56</v>
      </c>
      <c r="AR6" s="36">
        <f t="shared" si="5"/>
        <v>2.74</v>
      </c>
      <c r="AS6" s="35" t="str">
        <f>IF(AS7="","",IF(AS7="-","【-】","【"&amp;SUBSTITUTE(TEXT(AS7,"#,##0.00"),"-","△")&amp;"】"))</f>
        <v>【1.05】</v>
      </c>
      <c r="AT6" s="36">
        <f>IF(AT7="",NA(),AT7)</f>
        <v>440.4</v>
      </c>
      <c r="AU6" s="36">
        <f t="shared" ref="AU6:BC6" si="6">IF(AU7="",NA(),AU7)</f>
        <v>444.23</v>
      </c>
      <c r="AV6" s="36">
        <f t="shared" si="6"/>
        <v>446.61</v>
      </c>
      <c r="AW6" s="36">
        <f t="shared" si="6"/>
        <v>436.78</v>
      </c>
      <c r="AX6" s="36">
        <f t="shared" si="6"/>
        <v>353.45</v>
      </c>
      <c r="AY6" s="36">
        <f t="shared" si="6"/>
        <v>382.09</v>
      </c>
      <c r="AZ6" s="36">
        <f t="shared" si="6"/>
        <v>371.31</v>
      </c>
      <c r="BA6" s="36">
        <f t="shared" si="6"/>
        <v>377.63</v>
      </c>
      <c r="BB6" s="36">
        <f t="shared" si="6"/>
        <v>357.34</v>
      </c>
      <c r="BC6" s="36">
        <f t="shared" si="6"/>
        <v>366.03</v>
      </c>
      <c r="BD6" s="35" t="str">
        <f>IF(BD7="","",IF(BD7="-","【-】","【"&amp;SUBSTITUTE(TEXT(BD7,"#,##0.00"),"-","△")&amp;"】"))</f>
        <v>【261.93】</v>
      </c>
      <c r="BE6" s="36">
        <f>IF(BE7="",NA(),BE7)</f>
        <v>707.59</v>
      </c>
      <c r="BF6" s="36">
        <f t="shared" ref="BF6:BN6" si="7">IF(BF7="",NA(),BF7)</f>
        <v>729.74</v>
      </c>
      <c r="BG6" s="36">
        <f t="shared" si="7"/>
        <v>753.14</v>
      </c>
      <c r="BH6" s="36">
        <f t="shared" si="7"/>
        <v>843.44</v>
      </c>
      <c r="BI6" s="36">
        <f t="shared" si="7"/>
        <v>882.4</v>
      </c>
      <c r="BJ6" s="36">
        <f t="shared" si="7"/>
        <v>385.06</v>
      </c>
      <c r="BK6" s="36">
        <f t="shared" si="7"/>
        <v>373.09</v>
      </c>
      <c r="BL6" s="36">
        <f t="shared" si="7"/>
        <v>364.71</v>
      </c>
      <c r="BM6" s="36">
        <f t="shared" si="7"/>
        <v>373.69</v>
      </c>
      <c r="BN6" s="36">
        <f t="shared" si="7"/>
        <v>370.12</v>
      </c>
      <c r="BO6" s="35" t="str">
        <f>IF(BO7="","",IF(BO7="-","【-】","【"&amp;SUBSTITUTE(TEXT(BO7,"#,##0.00"),"-","△")&amp;"】"))</f>
        <v>【270.46】</v>
      </c>
      <c r="BP6" s="36">
        <f>IF(BP7="",NA(),BP7)</f>
        <v>81</v>
      </c>
      <c r="BQ6" s="36">
        <f t="shared" ref="BQ6:BY6" si="8">IF(BQ7="",NA(),BQ7)</f>
        <v>83.47</v>
      </c>
      <c r="BR6" s="36">
        <f t="shared" si="8"/>
        <v>78.900000000000006</v>
      </c>
      <c r="BS6" s="36">
        <f t="shared" si="8"/>
        <v>74.16</v>
      </c>
      <c r="BT6" s="36">
        <f t="shared" si="8"/>
        <v>73.16</v>
      </c>
      <c r="BU6" s="36">
        <f t="shared" si="8"/>
        <v>99.07</v>
      </c>
      <c r="BV6" s="36">
        <f t="shared" si="8"/>
        <v>99.99</v>
      </c>
      <c r="BW6" s="36">
        <f t="shared" si="8"/>
        <v>100.65</v>
      </c>
      <c r="BX6" s="36">
        <f t="shared" si="8"/>
        <v>99.87</v>
      </c>
      <c r="BY6" s="36">
        <f t="shared" si="8"/>
        <v>100.42</v>
      </c>
      <c r="BZ6" s="35" t="str">
        <f>IF(BZ7="","",IF(BZ7="-","【-】","【"&amp;SUBSTITUTE(TEXT(BZ7,"#,##0.00"),"-","△")&amp;"】"))</f>
        <v>【103.91】</v>
      </c>
      <c r="CA6" s="36">
        <f>IF(CA7="",NA(),CA7)</f>
        <v>220.55</v>
      </c>
      <c r="CB6" s="36">
        <f t="shared" ref="CB6:CJ6" si="9">IF(CB7="",NA(),CB7)</f>
        <v>216.27</v>
      </c>
      <c r="CC6" s="36">
        <f t="shared" si="9"/>
        <v>228.79</v>
      </c>
      <c r="CD6" s="36">
        <f t="shared" si="9"/>
        <v>244.28</v>
      </c>
      <c r="CE6" s="36">
        <f t="shared" si="9"/>
        <v>248.07</v>
      </c>
      <c r="CF6" s="36">
        <f t="shared" si="9"/>
        <v>173.03</v>
      </c>
      <c r="CG6" s="36">
        <f t="shared" si="9"/>
        <v>171.15</v>
      </c>
      <c r="CH6" s="36">
        <f t="shared" si="9"/>
        <v>170.19</v>
      </c>
      <c r="CI6" s="36">
        <f t="shared" si="9"/>
        <v>171.81</v>
      </c>
      <c r="CJ6" s="36">
        <f t="shared" si="9"/>
        <v>171.67</v>
      </c>
      <c r="CK6" s="35" t="str">
        <f>IF(CK7="","",IF(CK7="-","【-】","【"&amp;SUBSTITUTE(TEXT(CK7,"#,##0.00"),"-","△")&amp;"】"))</f>
        <v>【167.11】</v>
      </c>
      <c r="CL6" s="36">
        <f>IF(CL7="",NA(),CL7)</f>
        <v>55.34</v>
      </c>
      <c r="CM6" s="36">
        <f t="shared" ref="CM6:CU6" si="10">IF(CM7="",NA(),CM7)</f>
        <v>55.26</v>
      </c>
      <c r="CN6" s="36">
        <f t="shared" si="10"/>
        <v>56.43</v>
      </c>
      <c r="CO6" s="36">
        <f t="shared" si="10"/>
        <v>55.06</v>
      </c>
      <c r="CP6" s="36">
        <f t="shared" si="10"/>
        <v>56.22</v>
      </c>
      <c r="CQ6" s="36">
        <f t="shared" si="10"/>
        <v>58.58</v>
      </c>
      <c r="CR6" s="36">
        <f t="shared" si="10"/>
        <v>58.53</v>
      </c>
      <c r="CS6" s="36">
        <f t="shared" si="10"/>
        <v>59.01</v>
      </c>
      <c r="CT6" s="36">
        <f t="shared" si="10"/>
        <v>60.03</v>
      </c>
      <c r="CU6" s="36">
        <f t="shared" si="10"/>
        <v>59.74</v>
      </c>
      <c r="CV6" s="35" t="str">
        <f>IF(CV7="","",IF(CV7="-","【-】","【"&amp;SUBSTITUTE(TEXT(CV7,"#,##0.00"),"-","△")&amp;"】"))</f>
        <v>【60.27】</v>
      </c>
      <c r="CW6" s="36">
        <f>IF(CW7="",NA(),CW7)</f>
        <v>79.48</v>
      </c>
      <c r="CX6" s="36">
        <f t="shared" ref="CX6:DF6" si="11">IF(CX7="",NA(),CX7)</f>
        <v>79.39</v>
      </c>
      <c r="CY6" s="36">
        <f t="shared" si="11"/>
        <v>78.3</v>
      </c>
      <c r="CZ6" s="36">
        <f t="shared" si="11"/>
        <v>79.430000000000007</v>
      </c>
      <c r="DA6" s="36">
        <f t="shared" si="11"/>
        <v>78.239999999999995</v>
      </c>
      <c r="DB6" s="36">
        <f t="shared" si="11"/>
        <v>85.23</v>
      </c>
      <c r="DC6" s="36">
        <f t="shared" si="11"/>
        <v>85.26</v>
      </c>
      <c r="DD6" s="36">
        <f t="shared" si="11"/>
        <v>85.37</v>
      </c>
      <c r="DE6" s="36">
        <f t="shared" si="11"/>
        <v>84.81</v>
      </c>
      <c r="DF6" s="36">
        <f t="shared" si="11"/>
        <v>84.8</v>
      </c>
      <c r="DG6" s="35" t="str">
        <f>IF(DG7="","",IF(DG7="-","【-】","【"&amp;SUBSTITUTE(TEXT(DG7,"#,##0.00"),"-","△")&amp;"】"))</f>
        <v>【89.92】</v>
      </c>
      <c r="DH6" s="36">
        <f>IF(DH7="",NA(),DH7)</f>
        <v>45.58</v>
      </c>
      <c r="DI6" s="36">
        <f t="shared" ref="DI6:DQ6" si="12">IF(DI7="",NA(),DI7)</f>
        <v>43.64</v>
      </c>
      <c r="DJ6" s="36">
        <f t="shared" si="12"/>
        <v>44.89</v>
      </c>
      <c r="DK6" s="36">
        <f t="shared" si="12"/>
        <v>45.72</v>
      </c>
      <c r="DL6" s="36">
        <f t="shared" si="12"/>
        <v>46.1</v>
      </c>
      <c r="DM6" s="36">
        <f t="shared" si="12"/>
        <v>44.31</v>
      </c>
      <c r="DN6" s="36">
        <f t="shared" si="12"/>
        <v>45.75</v>
      </c>
      <c r="DO6" s="36">
        <f t="shared" si="12"/>
        <v>46.9</v>
      </c>
      <c r="DP6" s="36">
        <f t="shared" si="12"/>
        <v>47.28</v>
      </c>
      <c r="DQ6" s="36">
        <f t="shared" si="12"/>
        <v>47.66</v>
      </c>
      <c r="DR6" s="35" t="str">
        <f>IF(DR7="","",IF(DR7="-","【-】","【"&amp;SUBSTITUTE(TEXT(DR7,"#,##0.00"),"-","△")&amp;"】"))</f>
        <v>【48.85】</v>
      </c>
      <c r="DS6" s="36">
        <f>IF(DS7="",NA(),DS7)</f>
        <v>0.09</v>
      </c>
      <c r="DT6" s="35">
        <f t="shared" ref="DT6:EB6" si="13">IF(DT7="",NA(),DT7)</f>
        <v>0</v>
      </c>
      <c r="DU6" s="35">
        <f t="shared" si="13"/>
        <v>0</v>
      </c>
      <c r="DV6" s="35">
        <f t="shared" si="13"/>
        <v>0</v>
      </c>
      <c r="DW6" s="35">
        <f t="shared" si="13"/>
        <v>0</v>
      </c>
      <c r="DX6" s="36">
        <f t="shared" si="13"/>
        <v>10.09</v>
      </c>
      <c r="DY6" s="36">
        <f t="shared" si="13"/>
        <v>10.54</v>
      </c>
      <c r="DZ6" s="36">
        <f t="shared" si="13"/>
        <v>12.03</v>
      </c>
      <c r="EA6" s="36">
        <f t="shared" si="13"/>
        <v>12.19</v>
      </c>
      <c r="EB6" s="36">
        <f t="shared" si="13"/>
        <v>15.1</v>
      </c>
      <c r="EC6" s="35" t="str">
        <f>IF(EC7="","",IF(EC7="-","【-】","【"&amp;SUBSTITUTE(TEXT(EC7,"#,##0.00"),"-","△")&amp;"】"))</f>
        <v>【17.80】</v>
      </c>
      <c r="ED6" s="36">
        <f>IF(ED7="",NA(),ED7)</f>
        <v>0.1</v>
      </c>
      <c r="EE6" s="36">
        <f t="shared" ref="EE6:EM6" si="14">IF(EE7="",NA(),EE7)</f>
        <v>0.01</v>
      </c>
      <c r="EF6" s="36">
        <f t="shared" si="14"/>
        <v>0.2</v>
      </c>
      <c r="EG6" s="36">
        <f t="shared" si="14"/>
        <v>0.39</v>
      </c>
      <c r="EH6" s="36">
        <f t="shared" si="14"/>
        <v>0.24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32077</v>
      </c>
      <c r="D7" s="38">
        <v>46</v>
      </c>
      <c r="E7" s="38">
        <v>1</v>
      </c>
      <c r="F7" s="38">
        <v>0</v>
      </c>
      <c r="G7" s="38">
        <v>1</v>
      </c>
      <c r="H7" s="38" t="s">
        <v>92</v>
      </c>
      <c r="I7" s="38" t="s">
        <v>93</v>
      </c>
      <c r="J7" s="38" t="s">
        <v>94</v>
      </c>
      <c r="K7" s="38" t="s">
        <v>95</v>
      </c>
      <c r="L7" s="38" t="s">
        <v>96</v>
      </c>
      <c r="M7" s="38" t="s">
        <v>97</v>
      </c>
      <c r="N7" s="39" t="s">
        <v>98</v>
      </c>
      <c r="O7" s="39">
        <v>50.95</v>
      </c>
      <c r="P7" s="39">
        <v>95.01</v>
      </c>
      <c r="Q7" s="39">
        <v>2980</v>
      </c>
      <c r="R7" s="39">
        <v>35199</v>
      </c>
      <c r="S7" s="39">
        <v>623.5</v>
      </c>
      <c r="T7" s="39">
        <v>56.45</v>
      </c>
      <c r="U7" s="39">
        <v>33115</v>
      </c>
      <c r="V7" s="39">
        <v>104.72</v>
      </c>
      <c r="W7" s="39">
        <v>316.22000000000003</v>
      </c>
      <c r="X7" s="39">
        <v>94.59</v>
      </c>
      <c r="Y7" s="39">
        <v>94.65</v>
      </c>
      <c r="Z7" s="39">
        <v>91.7</v>
      </c>
      <c r="AA7" s="39">
        <v>86.38</v>
      </c>
      <c r="AB7" s="39">
        <v>83.88</v>
      </c>
      <c r="AC7" s="39">
        <v>109.04</v>
      </c>
      <c r="AD7" s="39">
        <v>109.64</v>
      </c>
      <c r="AE7" s="39">
        <v>110.95</v>
      </c>
      <c r="AF7" s="39">
        <v>110.68</v>
      </c>
      <c r="AG7" s="39">
        <v>110.66</v>
      </c>
      <c r="AH7" s="39">
        <v>112.83</v>
      </c>
      <c r="AI7" s="39">
        <v>0</v>
      </c>
      <c r="AJ7" s="39">
        <v>13.72</v>
      </c>
      <c r="AK7" s="39">
        <v>25.16</v>
      </c>
      <c r="AL7" s="39">
        <v>45.53</v>
      </c>
      <c r="AM7" s="39">
        <v>69.17</v>
      </c>
      <c r="AN7" s="39">
        <v>3.77</v>
      </c>
      <c r="AO7" s="39">
        <v>3.62</v>
      </c>
      <c r="AP7" s="39">
        <v>3.91</v>
      </c>
      <c r="AQ7" s="39">
        <v>3.56</v>
      </c>
      <c r="AR7" s="39">
        <v>2.74</v>
      </c>
      <c r="AS7" s="39">
        <v>1.05</v>
      </c>
      <c r="AT7" s="39">
        <v>440.4</v>
      </c>
      <c r="AU7" s="39">
        <v>444.23</v>
      </c>
      <c r="AV7" s="39">
        <v>446.61</v>
      </c>
      <c r="AW7" s="39">
        <v>436.78</v>
      </c>
      <c r="AX7" s="39">
        <v>353.45</v>
      </c>
      <c r="AY7" s="39">
        <v>382.09</v>
      </c>
      <c r="AZ7" s="39">
        <v>371.31</v>
      </c>
      <c r="BA7" s="39">
        <v>377.63</v>
      </c>
      <c r="BB7" s="39">
        <v>357.34</v>
      </c>
      <c r="BC7" s="39">
        <v>366.03</v>
      </c>
      <c r="BD7" s="39">
        <v>261.93</v>
      </c>
      <c r="BE7" s="39">
        <v>707.59</v>
      </c>
      <c r="BF7" s="39">
        <v>729.74</v>
      </c>
      <c r="BG7" s="39">
        <v>753.14</v>
      </c>
      <c r="BH7" s="39">
        <v>843.44</v>
      </c>
      <c r="BI7" s="39">
        <v>882.4</v>
      </c>
      <c r="BJ7" s="39">
        <v>385.06</v>
      </c>
      <c r="BK7" s="39">
        <v>373.09</v>
      </c>
      <c r="BL7" s="39">
        <v>364.71</v>
      </c>
      <c r="BM7" s="39">
        <v>373.69</v>
      </c>
      <c r="BN7" s="39">
        <v>370.12</v>
      </c>
      <c r="BO7" s="39">
        <v>270.45999999999998</v>
      </c>
      <c r="BP7" s="39">
        <v>81</v>
      </c>
      <c r="BQ7" s="39">
        <v>83.47</v>
      </c>
      <c r="BR7" s="39">
        <v>78.900000000000006</v>
      </c>
      <c r="BS7" s="39">
        <v>74.16</v>
      </c>
      <c r="BT7" s="39">
        <v>73.16</v>
      </c>
      <c r="BU7" s="39">
        <v>99.07</v>
      </c>
      <c r="BV7" s="39">
        <v>99.99</v>
      </c>
      <c r="BW7" s="39">
        <v>100.65</v>
      </c>
      <c r="BX7" s="39">
        <v>99.87</v>
      </c>
      <c r="BY7" s="39">
        <v>100.42</v>
      </c>
      <c r="BZ7" s="39">
        <v>103.91</v>
      </c>
      <c r="CA7" s="39">
        <v>220.55</v>
      </c>
      <c r="CB7" s="39">
        <v>216.27</v>
      </c>
      <c r="CC7" s="39">
        <v>228.79</v>
      </c>
      <c r="CD7" s="39">
        <v>244.28</v>
      </c>
      <c r="CE7" s="39">
        <v>248.07</v>
      </c>
      <c r="CF7" s="39">
        <v>173.03</v>
      </c>
      <c r="CG7" s="39">
        <v>171.15</v>
      </c>
      <c r="CH7" s="39">
        <v>170.19</v>
      </c>
      <c r="CI7" s="39">
        <v>171.81</v>
      </c>
      <c r="CJ7" s="39">
        <v>171.67</v>
      </c>
      <c r="CK7" s="39">
        <v>167.11</v>
      </c>
      <c r="CL7" s="39">
        <v>55.34</v>
      </c>
      <c r="CM7" s="39">
        <v>55.26</v>
      </c>
      <c r="CN7" s="39">
        <v>56.43</v>
      </c>
      <c r="CO7" s="39">
        <v>55.06</v>
      </c>
      <c r="CP7" s="39">
        <v>56.22</v>
      </c>
      <c r="CQ7" s="39">
        <v>58.58</v>
      </c>
      <c r="CR7" s="39">
        <v>58.53</v>
      </c>
      <c r="CS7" s="39">
        <v>59.01</v>
      </c>
      <c r="CT7" s="39">
        <v>60.03</v>
      </c>
      <c r="CU7" s="39">
        <v>59.74</v>
      </c>
      <c r="CV7" s="39">
        <v>60.27</v>
      </c>
      <c r="CW7" s="39">
        <v>79.48</v>
      </c>
      <c r="CX7" s="39">
        <v>79.39</v>
      </c>
      <c r="CY7" s="39">
        <v>78.3</v>
      </c>
      <c r="CZ7" s="39">
        <v>79.430000000000007</v>
      </c>
      <c r="DA7" s="39">
        <v>78.239999999999995</v>
      </c>
      <c r="DB7" s="39">
        <v>85.23</v>
      </c>
      <c r="DC7" s="39">
        <v>85.26</v>
      </c>
      <c r="DD7" s="39">
        <v>85.37</v>
      </c>
      <c r="DE7" s="39">
        <v>84.81</v>
      </c>
      <c r="DF7" s="39">
        <v>84.8</v>
      </c>
      <c r="DG7" s="39">
        <v>89.92</v>
      </c>
      <c r="DH7" s="39">
        <v>45.58</v>
      </c>
      <c r="DI7" s="39">
        <v>43.64</v>
      </c>
      <c r="DJ7" s="39">
        <v>44.89</v>
      </c>
      <c r="DK7" s="39">
        <v>45.72</v>
      </c>
      <c r="DL7" s="39">
        <v>46.1</v>
      </c>
      <c r="DM7" s="39">
        <v>44.31</v>
      </c>
      <c r="DN7" s="39">
        <v>45.75</v>
      </c>
      <c r="DO7" s="39">
        <v>46.9</v>
      </c>
      <c r="DP7" s="39">
        <v>47.28</v>
      </c>
      <c r="DQ7" s="39">
        <v>47.66</v>
      </c>
      <c r="DR7" s="39">
        <v>48.85</v>
      </c>
      <c r="DS7" s="39">
        <v>0.09</v>
      </c>
      <c r="DT7" s="39">
        <v>0</v>
      </c>
      <c r="DU7" s="39">
        <v>0</v>
      </c>
      <c r="DV7" s="39">
        <v>0</v>
      </c>
      <c r="DW7" s="39">
        <v>0</v>
      </c>
      <c r="DX7" s="39">
        <v>10.09</v>
      </c>
      <c r="DY7" s="39">
        <v>10.54</v>
      </c>
      <c r="DZ7" s="39">
        <v>12.03</v>
      </c>
      <c r="EA7" s="39">
        <v>12.19</v>
      </c>
      <c r="EB7" s="39">
        <v>15.1</v>
      </c>
      <c r="EC7" s="39">
        <v>17.8</v>
      </c>
      <c r="ED7" s="39">
        <v>0.1</v>
      </c>
      <c r="EE7" s="39">
        <v>0.01</v>
      </c>
      <c r="EF7" s="39">
        <v>0.2</v>
      </c>
      <c r="EG7" s="39">
        <v>0.39</v>
      </c>
      <c r="EH7" s="39">
        <v>0.24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2020-01-24T04:57:24Z</cp:lastPrinted>
  <dcterms:created xsi:type="dcterms:W3CDTF">2019-12-05T04:08:46Z</dcterms:created>
  <dcterms:modified xsi:type="dcterms:W3CDTF">2020-01-24T08:00:55Z</dcterms:modified>
  <cp:category/>
</cp:coreProperties>
</file>