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020_総務部\020020_財政課\020020010_財政係\こ_公営企業関係\Ｒ01\020110_経営比較分析表\02_各課から\"/>
    </mc:Choice>
  </mc:AlternateContent>
  <workbookProtection workbookAlgorithmName="SHA-512" workbookHashValue="dRfIHbu1LFWhLG8iYp4rRUP8ZZFPQzYHfB8v+9wQRFIyI02S1mazfaFwUnDsr9GRu7z/H+Xz9zz5xnYqPzoj9g==" workbookSaltValue="uIhT4juWV5T/ZczCpoFxLg=="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<sst xmlns="http://schemas.openxmlformats.org/spreadsheetml/2006/main" count="229" uniqueCount="115">
  <si>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</si>
  <si>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</si>
  <si>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</si>
  <si>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</si>
  <si>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</si>
  <si>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</si>
  <si>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</si>
  <si>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</si>
  <si>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</si>
  <si>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</si>
  <si>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</si>
  <si>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</si>
  <si>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</si>
  <si>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</si>
  <si>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</si>
  <si>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</si>
  <si>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</si>
  <si>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</si>
  <si>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</si>
  <si>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</si>
  <si>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</si>
  <si>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</si>
  <si>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</si>
  <si>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</si>
  <si>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</si>
  <si>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</si>
  <si>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</si>
  <si>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</si>
  <si>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</si>
  <si>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</si>
  <si>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</si>
  <si>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</si>
  <si>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</si>
  <si>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</si>
  <si>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</si>
  <si>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</si>
  <si>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</si>
  <si>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</si>
  <si>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</si>
  <si>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</si>
  <si>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</si>
  <si>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</si>
  <si>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</si>
  <si>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</si>
  <si>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</si>
  <si>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</si>
  <si>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</si>
  <si>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</si>
  <si>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</si>
  <si>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</si>
  <si>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</si>
  <si>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</si>
  <si>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</si>
  <si>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</si>
  <si>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</si>
  <si>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</si>
  <si>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</si>
  <si>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</si>
  <si>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</si>
  <si>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</si>
  <si>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</si>
  <si>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</si>
  <si>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</si>
  <si>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</si>
  <si>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</si>
  <si>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</si>
  <si>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</si>
  <si>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</si>
  <si>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</si>
  <si>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</si>
  <si>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</si>
  <si>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</si>
  <si>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</si>
  <si>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</si>
  <si>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</si>
  <si>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</si>
  <si>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</si>
  <si>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</si>
  <si>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</si>
  <si>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</si>
  <si>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</si>
  <si>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</si>
  <si>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</si>
  <si>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</si>
  <si>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</si>
  <si>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</si>
  <si>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</si>
  <si>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</si>
  <si>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</si>
  <si>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</si>
  <si>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</si>
  <si>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</si>
  <si>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</si>
  <si>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</si>
  <si>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</si>
  <si>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</si>
  <si>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</si>
  <si>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</si>
  <si>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</si>
  <si>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久慈市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</si>
  <si>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</si>
  <si>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</si>
  <si>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</si>
  <si>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</si>
  <si>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</si>
  <si>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</si>
  <si>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</si>
  <si>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</si>
  <si>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</si>
  <si>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</si>
  <si>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</si>
  <si>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</si>
  <si>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・漁業集落排水整備に伴い借り入れた企業債の残高が多額であり、その償還金が市の財政に大きな影響を与える要因となっている。
・経営を改善し、一般会計からの繰入金を削減するため、適正な漁業集落排水使用料の設定等の収入増加に取り組む必要がある。
・施設の維持管理費を縮減するため、管理方法の見直しや、施設の効率的な運転等について検討を進める必要がある。</t>
    <rPh sb="1" eb="3">
      <t>ギョギョウ</t>
    </rPh>
    <rPh sb="3" eb="5">
      <t>シュウラク</t>
    </rPh>
    <rPh sb="5" eb="7">
      <t>ハイスイ</t>
    </rPh>
    <rPh sb="7" eb="9">
      <t>セイビ</t>
    </rPh>
    <rPh sb="10" eb="11">
      <t>トモナ</t>
    </rPh>
    <rPh sb="12" eb="13">
      <t>カ</t>
    </rPh>
    <rPh sb="14" eb="15">
      <t>イ</t>
    </rPh>
    <rPh sb="17" eb="19">
      <t>キギョウ</t>
    </rPh>
    <rPh sb="19" eb="20">
      <t>サイ</t>
    </rPh>
    <rPh sb="21" eb="23">
      <t>ザンダカ</t>
    </rPh>
    <rPh sb="24" eb="26">
      <t>タガク</t>
    </rPh>
    <rPh sb="32" eb="35">
      <t>ショウカンキン</t>
    </rPh>
    <rPh sb="36" eb="37">
      <t>シ</t>
    </rPh>
    <rPh sb="38" eb="40">
      <t>ザイセイ</t>
    </rPh>
    <rPh sb="41" eb="42">
      <t>オオ</t>
    </rPh>
    <rPh sb="44" eb="46">
      <t>エイキョウ</t>
    </rPh>
    <rPh sb="47" eb="48">
      <t>アタ</t>
    </rPh>
    <rPh sb="50" eb="52">
      <t>ヨウイン</t>
    </rPh>
    <rPh sb="61" eb="63">
      <t>ケイエイ</t>
    </rPh>
    <rPh sb="64" eb="66">
      <t>カイゼン</t>
    </rPh>
    <rPh sb="68" eb="70">
      <t>イッパン</t>
    </rPh>
    <rPh sb="70" eb="72">
      <t>カイケイ</t>
    </rPh>
    <rPh sb="75" eb="77">
      <t>クリイレ</t>
    </rPh>
    <rPh sb="77" eb="78">
      <t>キン</t>
    </rPh>
    <rPh sb="79" eb="81">
      <t>サクゲン</t>
    </rPh>
    <rPh sb="86" eb="88">
      <t>テキセイ</t>
    </rPh>
    <rPh sb="89" eb="91">
      <t>ギョギョウ</t>
    </rPh>
    <rPh sb="91" eb="93">
      <t>シュウラク</t>
    </rPh>
    <rPh sb="93" eb="95">
      <t>ハイスイ</t>
    </rPh>
    <rPh sb="95" eb="98">
      <t>シヨウリョウ</t>
    </rPh>
    <rPh sb="99" eb="101">
      <t>セッテイ</t>
    </rPh>
    <rPh sb="101" eb="102">
      <t>トウ</t>
    </rPh>
    <rPh sb="103" eb="105">
      <t>シュウニュウ</t>
    </rPh>
    <rPh sb="105" eb="107">
      <t>ゾウカ</t>
    </rPh>
    <rPh sb="108" eb="109">
      <t>ト</t>
    </rPh>
    <rPh sb="110" eb="111">
      <t>ク</t>
    </rPh>
    <rPh sb="112" eb="114">
      <t>ヒツヨウ</t>
    </rPh>
    <rPh sb="120" eb="122">
      <t>シセツ</t>
    </rPh>
    <rPh sb="123" eb="125">
      <t>イジ</t>
    </rPh>
    <rPh sb="125" eb="128">
      <t>カンリヒ</t>
    </rPh>
    <rPh sb="129" eb="131">
      <t>シュクゲン</t>
    </rPh>
    <rPh sb="136" eb="138">
      <t>カンリ</t>
    </rPh>
    <rPh sb="138" eb="140">
      <t>ホウホウ</t>
    </rPh>
    <rPh sb="141" eb="143">
      <t>ミナオ</t>
    </rPh>
    <rPh sb="146" eb="148">
      <t>シセツ</t>
    </rPh>
    <rPh sb="149" eb="152">
      <t>コウリツテキ</t>
    </rPh>
    <rPh sb="153" eb="155">
      <t>ウンテン</t>
    </rPh>
    <rPh sb="155" eb="156">
      <t>トウ</t>
    </rPh>
    <rPh sb="160" eb="162">
      <t>ケントウ</t>
    </rPh>
    <rPh sb="163" eb="164">
      <t>スス</t>
    </rPh>
    <rPh sb="166" eb="168">
      <t>ヒツヨウ</t>
    </rPh>
    <phoneticPr fontId="4"/>
  </si>
  <si>
    <t>・平成５年に侍浜町麦生地区において供用開始し、現在は、侍浜町及び宇部町の８地区において供用開始している。各地区の処理場等の運転経費や、施設の維持管理委託料などを使用料収入で賄うことができず、一般会計から収支不足額を補填しもらわなければならい状況にある。
・上記地区に加え、令和２年度から長内町大尻地区の一部を供用開始する予定であり、整備事業が継続していることから、維持管理費や企業債残高は増加すると見込まれる。
・これまでの漁業集落排水整備に伴い借り入れた企業債の残高が多額であり、その償還については一般会計からの繰入金により行っている状況であり、一般会計に与える影響も大きなものとなっている。</t>
    <rPh sb="1" eb="3">
      <t>ヘイセイ</t>
    </rPh>
    <rPh sb="4" eb="5">
      <t>ネン</t>
    </rPh>
    <rPh sb="6" eb="8">
      <t>サムライハマ</t>
    </rPh>
    <rPh sb="8" eb="9">
      <t>チョウ</t>
    </rPh>
    <rPh sb="9" eb="11">
      <t>ムギオ</t>
    </rPh>
    <rPh sb="11" eb="13">
      <t>チク</t>
    </rPh>
    <rPh sb="17" eb="19">
      <t>キョウヨウ</t>
    </rPh>
    <rPh sb="19" eb="21">
      <t>カイシ</t>
    </rPh>
    <rPh sb="23" eb="25">
      <t>ゲンザイ</t>
    </rPh>
    <rPh sb="27" eb="30">
      <t>サムライハマチョウ</t>
    </rPh>
    <rPh sb="30" eb="31">
      <t>オヨ</t>
    </rPh>
    <rPh sb="32" eb="34">
      <t>ウベ</t>
    </rPh>
    <rPh sb="34" eb="35">
      <t>チョウ</t>
    </rPh>
    <rPh sb="37" eb="39">
      <t>チク</t>
    </rPh>
    <rPh sb="43" eb="45">
      <t>キョウヨウ</t>
    </rPh>
    <rPh sb="45" eb="47">
      <t>カイシ</t>
    </rPh>
    <rPh sb="52" eb="55">
      <t>カクチク</t>
    </rPh>
    <rPh sb="56" eb="59">
      <t>ショリジョウ</t>
    </rPh>
    <rPh sb="59" eb="60">
      <t>トウ</t>
    </rPh>
    <rPh sb="61" eb="63">
      <t>ウンテン</t>
    </rPh>
    <rPh sb="63" eb="65">
      <t>ケイヒ</t>
    </rPh>
    <rPh sb="67" eb="69">
      <t>シセツ</t>
    </rPh>
    <rPh sb="70" eb="72">
      <t>イジ</t>
    </rPh>
    <rPh sb="72" eb="74">
      <t>カンリ</t>
    </rPh>
    <rPh sb="74" eb="77">
      <t>イタクリョウ</t>
    </rPh>
    <rPh sb="80" eb="83">
      <t>シヨウリョウ</t>
    </rPh>
    <rPh sb="83" eb="85">
      <t>シュウニュウ</t>
    </rPh>
    <rPh sb="86" eb="87">
      <t>マカナ</t>
    </rPh>
    <rPh sb="95" eb="97">
      <t>イッパン</t>
    </rPh>
    <rPh sb="97" eb="99">
      <t>カイケイ</t>
    </rPh>
    <rPh sb="101" eb="103">
      <t>シュウシ</t>
    </rPh>
    <rPh sb="103" eb="105">
      <t>フソク</t>
    </rPh>
    <rPh sb="105" eb="106">
      <t>ガク</t>
    </rPh>
    <rPh sb="107" eb="109">
      <t>ホテン</t>
    </rPh>
    <rPh sb="120" eb="122">
      <t>ジョウキョウ</t>
    </rPh>
    <rPh sb="128" eb="130">
      <t>ジョウキ</t>
    </rPh>
    <rPh sb="130" eb="132">
      <t>チク</t>
    </rPh>
    <rPh sb="133" eb="134">
      <t>クワ</t>
    </rPh>
    <rPh sb="139" eb="141">
      <t>ネンド</t>
    </rPh>
    <rPh sb="143" eb="146">
      <t>オサナイチョウ</t>
    </rPh>
    <rPh sb="146" eb="148">
      <t>オオジリ</t>
    </rPh>
    <rPh sb="148" eb="150">
      <t>チク</t>
    </rPh>
    <rPh sb="151" eb="153">
      <t>イチブ</t>
    </rPh>
    <rPh sb="154" eb="156">
      <t>キョウヨウ</t>
    </rPh>
    <rPh sb="156" eb="158">
      <t>カイシ</t>
    </rPh>
    <rPh sb="160" eb="162">
      <t>ヨテイ</t>
    </rPh>
    <rPh sb="166" eb="168">
      <t>セイビ</t>
    </rPh>
    <rPh sb="168" eb="170">
      <t>ジギョウ</t>
    </rPh>
    <rPh sb="171" eb="173">
      <t>ケイゾク</t>
    </rPh>
    <rPh sb="182" eb="184">
      <t>イジ</t>
    </rPh>
    <rPh sb="184" eb="187">
      <t>カンリヒ</t>
    </rPh>
    <rPh sb="188" eb="190">
      <t>キギョウ</t>
    </rPh>
    <rPh sb="190" eb="191">
      <t>サイ</t>
    </rPh>
    <rPh sb="191" eb="193">
      <t>ザンダカ</t>
    </rPh>
    <rPh sb="194" eb="196">
      <t>ゾウカ</t>
    </rPh>
    <rPh sb="199" eb="201">
      <t>ミコ</t>
    </rPh>
    <rPh sb="212" eb="214">
      <t>ギョギョウ</t>
    </rPh>
    <rPh sb="214" eb="216">
      <t>シュウラク</t>
    </rPh>
    <rPh sb="216" eb="218">
      <t>ハイスイ</t>
    </rPh>
    <rPh sb="218" eb="220">
      <t>セイビ</t>
    </rPh>
    <rPh sb="221" eb="222">
      <t>トモナ</t>
    </rPh>
    <rPh sb="223" eb="224">
      <t>カ</t>
    </rPh>
    <rPh sb="225" eb="226">
      <t>イ</t>
    </rPh>
    <rPh sb="228" eb="230">
      <t>キギョウ</t>
    </rPh>
    <rPh sb="230" eb="231">
      <t>サイ</t>
    </rPh>
    <rPh sb="232" eb="234">
      <t>ザンダカ</t>
    </rPh>
    <rPh sb="235" eb="237">
      <t>タガク</t>
    </rPh>
    <rPh sb="243" eb="245">
      <t>ショウカン</t>
    </rPh>
    <rPh sb="250" eb="252">
      <t>イッパン</t>
    </rPh>
    <rPh sb="252" eb="254">
      <t>カイケイ</t>
    </rPh>
    <rPh sb="257" eb="259">
      <t>クリイレ</t>
    </rPh>
    <rPh sb="259" eb="260">
      <t>キン</t>
    </rPh>
    <rPh sb="263" eb="264">
      <t>オコナ</t>
    </rPh>
    <rPh sb="268" eb="270">
      <t>ジョウキョウ</t>
    </rPh>
    <rPh sb="274" eb="276">
      <t>イッパン</t>
    </rPh>
    <rPh sb="276" eb="278">
      <t>カイケイ</t>
    </rPh>
    <rPh sb="279" eb="280">
      <t>アタ</t>
    </rPh>
    <rPh sb="282" eb="284">
      <t>エイキョウ</t>
    </rPh>
    <rPh sb="285" eb="286">
      <t>オオ</t>
    </rPh>
    <phoneticPr fontId="4"/>
  </si>
  <si>
    <t>・平成５年から供用開始していることから、古い施設では供用開始から26年が経過している。
・機械電気設備の故障頻度が高まってきていることもあり、平成30年度より、各地区において計画的かつ経済的に施設を維持管理していくための「機能保全計画」を順次策定することとしている。</t>
    <rPh sb="1" eb="3">
      <t>ヘイセイ</t>
    </rPh>
    <rPh sb="4" eb="5">
      <t>ネン</t>
    </rPh>
    <rPh sb="7" eb="9">
      <t>キョウヨウ</t>
    </rPh>
    <rPh sb="9" eb="11">
      <t>カイシ</t>
    </rPh>
    <rPh sb="20" eb="21">
      <t>フル</t>
    </rPh>
    <rPh sb="22" eb="24">
      <t>シセツ</t>
    </rPh>
    <rPh sb="26" eb="28">
      <t>キョウヨウ</t>
    </rPh>
    <rPh sb="28" eb="30">
      <t>カイシ</t>
    </rPh>
    <rPh sb="34" eb="35">
      <t>ネン</t>
    </rPh>
    <rPh sb="36" eb="38">
      <t>ケイカ</t>
    </rPh>
    <rPh sb="45" eb="47">
      <t>キカイ</t>
    </rPh>
    <rPh sb="47" eb="49">
      <t>デンキ</t>
    </rPh>
    <rPh sb="49" eb="51">
      <t>セツビ</t>
    </rPh>
    <rPh sb="52" eb="54">
      <t>コショウ</t>
    </rPh>
    <rPh sb="54" eb="56">
      <t>ヒンド</t>
    </rPh>
    <rPh sb="57" eb="58">
      <t>タカ</t>
    </rPh>
    <rPh sb="71" eb="73">
      <t>ヘイセイ</t>
    </rPh>
    <rPh sb="75" eb="77">
      <t>ネンド</t>
    </rPh>
    <rPh sb="80" eb="83">
      <t>カクチク</t>
    </rPh>
    <rPh sb="87" eb="90">
      <t>ケイカクテキ</t>
    </rPh>
    <rPh sb="92" eb="95">
      <t>ケイザイテキ</t>
    </rPh>
    <rPh sb="96" eb="98">
      <t>シセツ</t>
    </rPh>
    <rPh sb="99" eb="101">
      <t>イジ</t>
    </rPh>
    <rPh sb="101" eb="103">
      <t>カンリ</t>
    </rPh>
    <rPh sb="111" eb="113">
      <t>キノウ</t>
    </rPh>
    <rPh sb="113" eb="115">
      <t>ホゼン</t>
    </rPh>
    <rPh sb="115" eb="117">
      <t>ケイカク</t>
    </rPh>
    <rPh sb="119" eb="121">
      <t>ジュンジ</t>
    </rPh>
    <rPh sb="121" eb="123">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</si>
</sst>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BA-4999-97A6-188EF047D45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B2BA-4999-97A6-188EF047D45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34.729999999999997</c:v>
                </c:pt>
                <c:pt idx="1">
                  <c:v>36.020000000000003</c:v>
                </c:pt>
                <c:pt idx="2">
                  <c:v>36.53</c:v>
                </c:pt>
                <c:pt idx="3">
                  <c:v>0</c:v>
                </c:pt>
                <c:pt idx="4">
                  <c:v>39.479999999999997</c:v>
                </c:pt>
              </c:numCache>
            </c:numRef>
          </c:val>
          <c:extLst>
            <c:ext xmlns:c16="http://schemas.microsoft.com/office/drawing/2014/chart" uri="{C3380CC4-5D6E-409C-BE32-E72D297353CC}">
              <c16:uniqueId val="{00000000-013C-4017-A9D2-DB32357F1C5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013C-4017-A9D2-DB32357F1C5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79.95</c:v>
                </c:pt>
                <c:pt idx="1">
                  <c:v>81.510000000000005</c:v>
                </c:pt>
                <c:pt idx="2">
                  <c:v>81.849999999999994</c:v>
                </c:pt>
                <c:pt idx="3">
                  <c:v>79.12</c:v>
                </c:pt>
                <c:pt idx="4">
                  <c:v>80.25</c:v>
                </c:pt>
              </c:numCache>
            </c:numRef>
          </c:val>
          <c:extLst>
            <c:ext xmlns:c16="http://schemas.microsoft.com/office/drawing/2014/chart" uri="{C3380CC4-5D6E-409C-BE32-E72D297353CC}">
              <c16:uniqueId val="{00000000-C5CA-4B11-892E-FDEC5D956FA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C5CA-4B11-892E-FDEC5D956FA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50.1</c:v>
                </c:pt>
                <c:pt idx="1">
                  <c:v>49.18</c:v>
                </c:pt>
                <c:pt idx="2">
                  <c:v>101.23</c:v>
                </c:pt>
                <c:pt idx="3">
                  <c:v>99.84</c:v>
                </c:pt>
                <c:pt idx="4">
                  <c:v>105.78</c:v>
                </c:pt>
              </c:numCache>
            </c:numRef>
          </c:val>
          <c:extLst>
            <c:ext xmlns:c16="http://schemas.microsoft.com/office/drawing/2014/chart" uri="{C3380CC4-5D6E-409C-BE32-E72D297353CC}">
              <c16:uniqueId val="{00000000-5C42-4BA2-A292-E77F4D54BDB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42-4BA2-A292-E77F4D54BDB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FF-4708-AF93-1093A45D736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FF-4708-AF93-1093A45D736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0E-4B99-8D61-CA34D6B0321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0E-4B99-8D61-CA34D6B0321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29-4762-9324-B6D2FCA930F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29-4762-9324-B6D2FCA930F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86-4032-848C-60DE323FE39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86-4032-848C-60DE323FE39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6340.6</c:v>
                </c:pt>
                <c:pt idx="1">
                  <c:v>6032.52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42A-4FD7-BFF5-ACB0155F63F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942A-4FD7-BFF5-ACB0155F63F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29.02</c:v>
                </c:pt>
                <c:pt idx="1">
                  <c:v>28.18</c:v>
                </c:pt>
                <c:pt idx="2">
                  <c:v>94.17</c:v>
                </c:pt>
                <c:pt idx="3">
                  <c:v>70</c:v>
                </c:pt>
                <c:pt idx="4">
                  <c:v>88.58</c:v>
                </c:pt>
              </c:numCache>
            </c:numRef>
          </c:val>
          <c:extLst>
            <c:ext xmlns:c16="http://schemas.microsoft.com/office/drawing/2014/chart" uri="{C3380CC4-5D6E-409C-BE32-E72D297353CC}">
              <c16:uniqueId val="{00000000-F458-4D13-AF62-F0F9B258B6C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F458-4D13-AF62-F0F9B258B6C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517.35</c:v>
                </c:pt>
                <c:pt idx="1">
                  <c:v>543.95000000000005</c:v>
                </c:pt>
                <c:pt idx="2">
                  <c:v>162.78</c:v>
                </c:pt>
                <c:pt idx="3">
                  <c:v>220.13</c:v>
                </c:pt>
                <c:pt idx="4">
                  <c:v>156.4</c:v>
                </c:pt>
              </c:numCache>
            </c:numRef>
          </c:val>
          <c:extLst>
            <c:ext xmlns:c16="http://schemas.microsoft.com/office/drawing/2014/chart" uri="{C3380CC4-5D6E-409C-BE32-E72D297353CC}">
              <c16:uniqueId val="{00000000-833D-49AC-BCA3-8890844C946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833D-49AC-BCA3-8890844C946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 zoomScale="83" zoomScaleNormal="83" workbookViewId="0">
      <selection activeCell="AB57" sqref="AB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久慈市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35199</v>
      </c>
      <c r="AM8" s="50"/>
      <c r="AN8" s="50"/>
      <c r="AO8" s="50"/>
      <c r="AP8" s="50"/>
      <c r="AQ8" s="50"/>
      <c r="AR8" s="50"/>
      <c r="AS8" s="50"/>
      <c r="AT8" s="45">
        <f>データ!T6</f>
        <v>623.5</v>
      </c>
      <c r="AU8" s="45"/>
      <c r="AV8" s="45"/>
      <c r="AW8" s="45"/>
      <c r="AX8" s="45"/>
      <c r="AY8" s="45"/>
      <c r="AZ8" s="45"/>
      <c r="BA8" s="45"/>
      <c r="BB8" s="45">
        <f>データ!U6</f>
        <v>56.45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8.91</v>
      </c>
      <c r="Q10" s="45"/>
      <c r="R10" s="45"/>
      <c r="S10" s="45"/>
      <c r="T10" s="45"/>
      <c r="U10" s="45"/>
      <c r="V10" s="45"/>
      <c r="W10" s="45">
        <f>データ!Q6</f>
        <v>95</v>
      </c>
      <c r="X10" s="45"/>
      <c r="Y10" s="45"/>
      <c r="Z10" s="45"/>
      <c r="AA10" s="45"/>
      <c r="AB10" s="45"/>
      <c r="AC10" s="45"/>
      <c r="AD10" s="50">
        <f>データ!R6</f>
        <v>2690</v>
      </c>
      <c r="AE10" s="50"/>
      <c r="AF10" s="50"/>
      <c r="AG10" s="50"/>
      <c r="AH10" s="50"/>
      <c r="AI10" s="50"/>
      <c r="AJ10" s="50"/>
      <c r="AK10" s="2"/>
      <c r="AL10" s="50">
        <f>データ!V6</f>
        <v>3098</v>
      </c>
      <c r="AM10" s="50"/>
      <c r="AN10" s="50"/>
      <c r="AO10" s="50"/>
      <c r="AP10" s="50"/>
      <c r="AQ10" s="50"/>
      <c r="AR10" s="50"/>
      <c r="AS10" s="50"/>
      <c r="AT10" s="45">
        <f>データ!W6</f>
        <v>4.9800000000000004</v>
      </c>
      <c r="AU10" s="45"/>
      <c r="AV10" s="45"/>
      <c r="AW10" s="45"/>
      <c r="AX10" s="45"/>
      <c r="AY10" s="45"/>
      <c r="AZ10" s="45"/>
      <c r="BA10" s="45"/>
      <c r="BB10" s="45">
        <f>データ!X6</f>
        <v>622.09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114</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45</v>
      </c>
      <c r="N86" s="26" t="s">
        <v>43</v>
      </c>
      <c r="O86" s="26" t="str">
        <f>データ!EO6</f>
        <v>【0.04】</v>
      </c>
    </row>
  </sheetData>
  <sheetProtection algorithmName="SHA-512" hashValue="3B7f4txW5zehbDckz32QFSP5eKIBMjgaCiNp4FyFWiD4f8rddE+/UabDWS4r5/+OhwdCFfl7qswAeirV2qGE/A==" saltValue="9/6Wu3V4+MAY2Pf57UFH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32077</v>
      </c>
      <c r="D6" s="33">
        <f t="shared" si="3"/>
        <v>47</v>
      </c>
      <c r="E6" s="33">
        <f t="shared" si="3"/>
        <v>17</v>
      </c>
      <c r="F6" s="33">
        <f t="shared" si="3"/>
        <v>6</v>
      </c>
      <c r="G6" s="33">
        <f t="shared" si="3"/>
        <v>0</v>
      </c>
      <c r="H6" s="33" t="str">
        <f t="shared" si="3"/>
        <v>岩手県　久慈市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8.91</v>
      </c>
      <c r="Q6" s="34">
        <f t="shared" si="3"/>
        <v>95</v>
      </c>
      <c r="R6" s="34">
        <f t="shared" si="3"/>
        <v>2690</v>
      </c>
      <c r="S6" s="34">
        <f t="shared" si="3"/>
        <v>35199</v>
      </c>
      <c r="T6" s="34">
        <f t="shared" si="3"/>
        <v>623.5</v>
      </c>
      <c r="U6" s="34">
        <f t="shared" si="3"/>
        <v>56.45</v>
      </c>
      <c r="V6" s="34">
        <f t="shared" si="3"/>
        <v>3098</v>
      </c>
      <c r="W6" s="34">
        <f t="shared" si="3"/>
        <v>4.9800000000000004</v>
      </c>
      <c r="X6" s="34">
        <f t="shared" si="3"/>
        <v>622.09</v>
      </c>
      <c r="Y6" s="35">
        <f>IF(Y7="",NA(),Y7)</f>
        <v>50.1</v>
      </c>
      <c r="Z6" s="35">
        <f t="shared" ref="Z6:AH6" si="4">IF(Z7="",NA(),Z7)</f>
        <v>49.18</v>
      </c>
      <c r="AA6" s="35">
        <f t="shared" si="4"/>
        <v>101.23</v>
      </c>
      <c r="AB6" s="35">
        <f t="shared" si="4"/>
        <v>99.84</v>
      </c>
      <c r="AC6" s="35">
        <f t="shared" si="4"/>
        <v>105.78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6340.6</v>
      </c>
      <c r="BG6" s="35">
        <f t="shared" ref="BG6:BO6" si="7">IF(BG7="",NA(),BG7)</f>
        <v>6032.52</v>
      </c>
      <c r="BH6" s="34">
        <f t="shared" si="7"/>
        <v>0</v>
      </c>
      <c r="BI6" s="34">
        <f t="shared" si="7"/>
        <v>0</v>
      </c>
      <c r="BJ6" s="34">
        <f t="shared" si="7"/>
        <v>0</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29.02</v>
      </c>
      <c r="BR6" s="35">
        <f t="shared" ref="BR6:BZ6" si="8">IF(BR7="",NA(),BR7)</f>
        <v>28.18</v>
      </c>
      <c r="BS6" s="35">
        <f t="shared" si="8"/>
        <v>94.17</v>
      </c>
      <c r="BT6" s="35">
        <f t="shared" si="8"/>
        <v>70</v>
      </c>
      <c r="BU6" s="35">
        <f t="shared" si="8"/>
        <v>88.58</v>
      </c>
      <c r="BV6" s="35">
        <f t="shared" si="8"/>
        <v>43.66</v>
      </c>
      <c r="BW6" s="35">
        <f t="shared" si="8"/>
        <v>43.13</v>
      </c>
      <c r="BX6" s="35">
        <f t="shared" si="8"/>
        <v>46.26</v>
      </c>
      <c r="BY6" s="35">
        <f t="shared" si="8"/>
        <v>45.81</v>
      </c>
      <c r="BZ6" s="35">
        <f t="shared" si="8"/>
        <v>43.43</v>
      </c>
      <c r="CA6" s="34" t="str">
        <f>IF(CA7="","",IF(CA7="-","【-】","【"&amp;SUBSTITUTE(TEXT(CA7,"#,##0.00"),"-","△")&amp;"】"))</f>
        <v>【45.14】</v>
      </c>
      <c r="CB6" s="35">
        <f>IF(CB7="",NA(),CB7)</f>
        <v>517.35</v>
      </c>
      <c r="CC6" s="35">
        <f t="shared" ref="CC6:CK6" si="9">IF(CC7="",NA(),CC7)</f>
        <v>543.95000000000005</v>
      </c>
      <c r="CD6" s="35">
        <f t="shared" si="9"/>
        <v>162.78</v>
      </c>
      <c r="CE6" s="35">
        <f t="shared" si="9"/>
        <v>220.13</v>
      </c>
      <c r="CF6" s="35">
        <f t="shared" si="9"/>
        <v>156.4</v>
      </c>
      <c r="CG6" s="35">
        <f t="shared" si="9"/>
        <v>382.09</v>
      </c>
      <c r="CH6" s="35">
        <f t="shared" si="9"/>
        <v>392.03</v>
      </c>
      <c r="CI6" s="35">
        <f t="shared" si="9"/>
        <v>376.4</v>
      </c>
      <c r="CJ6" s="35">
        <f t="shared" si="9"/>
        <v>383.92</v>
      </c>
      <c r="CK6" s="35">
        <f t="shared" si="9"/>
        <v>400.44</v>
      </c>
      <c r="CL6" s="34" t="str">
        <f>IF(CL7="","",IF(CL7="-","【-】","【"&amp;SUBSTITUTE(TEXT(CL7,"#,##0.00"),"-","△")&amp;"】"))</f>
        <v>【377.19】</v>
      </c>
      <c r="CM6" s="35">
        <f>IF(CM7="",NA(),CM7)</f>
        <v>34.729999999999997</v>
      </c>
      <c r="CN6" s="35">
        <f t="shared" ref="CN6:CV6" si="10">IF(CN7="",NA(),CN7)</f>
        <v>36.020000000000003</v>
      </c>
      <c r="CO6" s="35">
        <f t="shared" si="10"/>
        <v>36.53</v>
      </c>
      <c r="CP6" s="35" t="str">
        <f t="shared" si="10"/>
        <v>-</v>
      </c>
      <c r="CQ6" s="35">
        <f t="shared" si="10"/>
        <v>39.479999999999997</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79.95</v>
      </c>
      <c r="CY6" s="35">
        <f t="shared" ref="CY6:DG6" si="11">IF(CY7="",NA(),CY7)</f>
        <v>81.510000000000005</v>
      </c>
      <c r="CZ6" s="35">
        <f t="shared" si="11"/>
        <v>81.849999999999994</v>
      </c>
      <c r="DA6" s="35">
        <f t="shared" si="11"/>
        <v>79.12</v>
      </c>
      <c r="DB6" s="35">
        <f t="shared" si="11"/>
        <v>80.25</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32077</v>
      </c>
      <c r="D7" s="37">
        <v>47</v>
      </c>
      <c r="E7" s="37">
        <v>17</v>
      </c>
      <c r="F7" s="37">
        <v>6</v>
      </c>
      <c r="G7" s="37">
        <v>0</v>
      </c>
      <c r="H7" s="37" t="s">
        <v>99</v>
      </c>
      <c r="I7" s="37" t="s">
        <v>100</v>
      </c>
      <c r="J7" s="37" t="s">
        <v>101</v>
      </c>
      <c r="K7" s="37" t="s">
        <v>102</v>
      </c>
      <c r="L7" s="37" t="s">
        <v>103</v>
      </c>
      <c r="M7" s="37" t="s">
        <v>104</v>
      </c>
      <c r="N7" s="38" t="s">
        <v>105</v>
      </c>
      <c r="O7" s="38" t="s">
        <v>106</v>
      </c>
      <c r="P7" s="38">
        <v>8.91</v>
      </c>
      <c r="Q7" s="38">
        <v>95</v>
      </c>
      <c r="R7" s="38">
        <v>2690</v>
      </c>
      <c r="S7" s="38">
        <v>35199</v>
      </c>
      <c r="T7" s="38">
        <v>623.5</v>
      </c>
      <c r="U7" s="38">
        <v>56.45</v>
      </c>
      <c r="V7" s="38">
        <v>3098</v>
      </c>
      <c r="W7" s="38">
        <v>4.9800000000000004</v>
      </c>
      <c r="X7" s="38">
        <v>622.09</v>
      </c>
      <c r="Y7" s="38">
        <v>50.1</v>
      </c>
      <c r="Z7" s="38">
        <v>49.18</v>
      </c>
      <c r="AA7" s="38">
        <v>101.23</v>
      </c>
      <c r="AB7" s="38">
        <v>99.84</v>
      </c>
      <c r="AC7" s="38">
        <v>105.78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6340.6</v>
      </c>
      <c r="BG7" s="38">
        <v>6032.52</v>
      </c>
      <c r="BH7" s="38">
        <v>0</v>
      </c>
      <c r="BI7" s="38">
        <v>0</v>
      </c>
      <c r="BJ7" s="38">
        <v>0</v>
      </c>
      <c r="BK7" s="38">
        <v>830.5</v>
      </c>
      <c r="BL7" s="38">
        <v>1029.24</v>
      </c>
      <c r="BM7" s="38">
        <v>1063.93</v>
      </c>
      <c r="BN7" s="38">
        <v>1060.8599999999999</v>
      </c>
      <c r="BO7" s="38">
        <v>1006.65</v>
      </c>
      <c r="BP7" s="38">
        <v>973.2</v>
      </c>
      <c r="BQ7" s="38">
        <v>29.02</v>
      </c>
      <c r="BR7" s="38">
        <v>28.18</v>
      </c>
      <c r="BS7" s="38">
        <v>94.17</v>
      </c>
      <c r="BT7" s="38">
        <v>70</v>
      </c>
      <c r="BU7" s="38">
        <v>88.58</v>
      </c>
      <c r="BV7" s="38">
        <v>43.66</v>
      </c>
      <c r="BW7" s="38">
        <v>43.13</v>
      </c>
      <c r="BX7" s="38">
        <v>46.26</v>
      </c>
      <c r="BY7" s="38">
        <v>45.81</v>
      </c>
      <c r="BZ7" s="38">
        <v>43.43</v>
      </c>
      <c r="CA7" s="38">
        <v>45.14</v>
      </c>
      <c r="CB7" s="38">
        <v>517.35</v>
      </c>
      <c r="CC7" s="38">
        <v>543.95000000000005</v>
      </c>
      <c r="CD7" s="38">
        <v>162.78</v>
      </c>
      <c r="CE7" s="38">
        <v>220.13</v>
      </c>
      <c r="CF7" s="38">
        <v>156.4</v>
      </c>
      <c r="CG7" s="38">
        <v>382.09</v>
      </c>
      <c r="CH7" s="38">
        <v>392.03</v>
      </c>
      <c r="CI7" s="38">
        <v>376.4</v>
      </c>
      <c r="CJ7" s="38">
        <v>383.92</v>
      </c>
      <c r="CK7" s="38">
        <v>400.44</v>
      </c>
      <c r="CL7" s="38">
        <v>377.19</v>
      </c>
      <c r="CM7" s="38">
        <v>34.729999999999997</v>
      </c>
      <c r="CN7" s="38">
        <v>36.020000000000003</v>
      </c>
      <c r="CO7" s="38">
        <v>36.53</v>
      </c>
      <c r="CP7" s="38" t="s">
        <v>105</v>
      </c>
      <c r="CQ7" s="38">
        <v>39.479999999999997</v>
      </c>
      <c r="CR7" s="38">
        <v>39.68</v>
      </c>
      <c r="CS7" s="38">
        <v>35.64</v>
      </c>
      <c r="CT7" s="38">
        <v>33.729999999999997</v>
      </c>
      <c r="CU7" s="38">
        <v>33.21</v>
      </c>
      <c r="CV7" s="38">
        <v>32.229999999999997</v>
      </c>
      <c r="CW7" s="38">
        <v>33.69</v>
      </c>
      <c r="CX7" s="38">
        <v>79.95</v>
      </c>
      <c r="CY7" s="38">
        <v>81.510000000000005</v>
      </c>
      <c r="CZ7" s="38">
        <v>81.849999999999994</v>
      </c>
      <c r="DA7" s="38">
        <v>79.12</v>
      </c>
      <c r="DB7" s="38">
        <v>80.25</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2020-01-24T04:35:43Z</cp:lastPrinted>
  <dcterms:created xsi:type="dcterms:W3CDTF">2019-12-05T05:24:44Z</dcterms:created>
  <dcterms:modified xsi:type="dcterms:W3CDTF">2020-01-24T07:57:55Z</dcterms:modified>
  <cp:category/>
</cp:coreProperties>
</file>