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020_総務部\020020_財政課\020020010_財政係\こ_公営企業関係\Ｒ01\020110_経営比較分析表\02_各課から\"/>
    </mc:Choice>
  </mc:AlternateContent>
  <workbookProtection workbookAlgorithmName="SHA-512" workbookHashValue="53UX3EKuu/773BxKHga/mCVVYHz/iXF6LFrf6HRbOfqW9S1yoQStfWoM2yNuACyxnuKE+hOBYmnw85Az9ue7VA==" workbookSaltValue="p5ctL1dvWdeiw9iwgU7kjw=="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<sst xmlns="http://schemas.openxmlformats.org/spreadsheetml/2006/main" count="228" uniqueCount="115">
  <si>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</si>
  <si>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</si>
  <si>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</si>
  <si>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</si>
  <si>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</si>
  <si>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</si>
  <si>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</si>
  <si>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</si>
  <si>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</si>
  <si>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</si>
  <si>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</si>
  <si>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</si>
  <si>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</si>
  <si>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</si>
  <si>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</si>
  <si>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</si>
  <si>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</si>
  <si>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</si>
  <si>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</si>
  <si>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</si>
  <si>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</si>
  <si>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</si>
  <si>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</si>
  <si>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</si>
  <si>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</si>
  <si>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</si>
  <si>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</si>
  <si>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</si>
  <si>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</si>
  <si>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</si>
  <si>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</si>
  <si>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</si>
  <si>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</si>
  <si>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</si>
  <si>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</si>
  <si>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</si>
  <si>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</si>
  <si>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</si>
  <si>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</si>
  <si>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</si>
  <si>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</si>
  <si>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</si>
  <si>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</si>
  <si>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</si>
  <si>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</si>
  <si>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</si>
  <si>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</si>
  <si>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</si>
  <si>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</si>
  <si>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</si>
  <si>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</si>
  <si>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</si>
  <si>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</si>
  <si>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</si>
  <si>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</si>
  <si>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</si>
  <si>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</si>
  <si>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</si>
  <si>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</si>
  <si>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</si>
  <si>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</si>
  <si>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</si>
  <si>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</si>
  <si>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</si>
  <si>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</si>
  <si>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</si>
  <si>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</si>
  <si>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</si>
  <si>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</si>
  <si>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</si>
  <si>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</si>
  <si>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</si>
  <si>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</si>
  <si>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</si>
  <si>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</si>
  <si>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</si>
  <si>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</si>
  <si>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</si>
  <si>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</si>
  <si>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</si>
  <si>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</si>
  <si>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</si>
  <si>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</si>
  <si>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</si>
  <si>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</si>
  <si>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</si>
  <si>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</si>
  <si>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</si>
  <si>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</si>
  <si>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</si>
  <si>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</si>
  <si>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</si>
  <si>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</si>
  <si>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</si>
  <si>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</si>
  <si>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</si>
  <si>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</si>
  <si>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</si>
  <si>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</si>
  <si>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久慈市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</si>
  <si>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</si>
  <si>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</si>
  <si>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</si>
  <si>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</si>
  <si>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</si>
  <si>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</si>
  <si>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</si>
  <si>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</si>
  <si>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</si>
  <si>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</si>
  <si>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</si>
  <si>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</si>
  <si>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汚水処理原価より使用料単価が安いこと及び水洗化率が低いこと等の理由により、使用料収入のみでは汚水処理費を賄うことができず、一般会計から収支不足額を補填してもらわなければならない状況にある。
・企業債残高については、減少傾向にあることから、経営は徐々に改善されていく見込みである。
・施設利用率については、現在約57％となっているが、整備途上であり普及人口は増加見込みであること、水洗化率も上昇傾向にあることから、施設の効率性は高まっていく見込みである。
・施設の維持管理経費については、使用料収入で賄えているが、下水道施設を整備するために借り入れた企業債の元利償還については、一般会計からの繰入金に頼らざるを得ない状況にある。</t>
    <rPh sb="1" eb="3">
      <t>オスイ</t>
    </rPh>
    <rPh sb="3" eb="5">
      <t>ショリ</t>
    </rPh>
    <rPh sb="5" eb="7">
      <t>ゲンカ</t>
    </rPh>
    <rPh sb="9" eb="12">
      <t>シヨウリョウ</t>
    </rPh>
    <rPh sb="12" eb="14">
      <t>タンカ</t>
    </rPh>
    <rPh sb="15" eb="16">
      <t>ヤス</t>
    </rPh>
    <rPh sb="19" eb="20">
      <t>オヨ</t>
    </rPh>
    <rPh sb="21" eb="24">
      <t>スイセンカ</t>
    </rPh>
    <rPh sb="24" eb="25">
      <t>リツ</t>
    </rPh>
    <rPh sb="26" eb="27">
      <t>ヒク</t>
    </rPh>
    <rPh sb="30" eb="31">
      <t>トウ</t>
    </rPh>
    <rPh sb="32" eb="34">
      <t>リユウ</t>
    </rPh>
    <rPh sb="38" eb="41">
      <t>シヨウリョウ</t>
    </rPh>
    <rPh sb="41" eb="43">
      <t>シュウニュウ</t>
    </rPh>
    <rPh sb="47" eb="49">
      <t>オスイ</t>
    </rPh>
    <rPh sb="49" eb="51">
      <t>ショリ</t>
    </rPh>
    <rPh sb="51" eb="52">
      <t>ヒ</t>
    </rPh>
    <rPh sb="53" eb="54">
      <t>マカナ</t>
    </rPh>
    <rPh sb="62" eb="64">
      <t>イッパン</t>
    </rPh>
    <rPh sb="64" eb="66">
      <t>カイケイ</t>
    </rPh>
    <rPh sb="68" eb="70">
      <t>シュウシ</t>
    </rPh>
    <rPh sb="70" eb="72">
      <t>フソク</t>
    </rPh>
    <rPh sb="72" eb="73">
      <t>ガク</t>
    </rPh>
    <rPh sb="74" eb="76">
      <t>ホテン</t>
    </rPh>
    <rPh sb="89" eb="91">
      <t>ジョウキョウ</t>
    </rPh>
    <rPh sb="97" eb="99">
      <t>キギョウ</t>
    </rPh>
    <rPh sb="99" eb="100">
      <t>サイ</t>
    </rPh>
    <rPh sb="100" eb="102">
      <t>ザンダカ</t>
    </rPh>
    <rPh sb="108" eb="110">
      <t>ゲンショウ</t>
    </rPh>
    <rPh sb="110" eb="112">
      <t>ケイコウ</t>
    </rPh>
    <rPh sb="120" eb="122">
      <t>ケイエイ</t>
    </rPh>
    <rPh sb="123" eb="125">
      <t>ジョジョ</t>
    </rPh>
    <rPh sb="126" eb="128">
      <t>カイゼン</t>
    </rPh>
    <rPh sb="133" eb="135">
      <t>ミコ</t>
    </rPh>
    <rPh sb="142" eb="144">
      <t>シセツ</t>
    </rPh>
    <rPh sb="144" eb="146">
      <t>リヨウ</t>
    </rPh>
    <rPh sb="146" eb="147">
      <t>リツ</t>
    </rPh>
    <rPh sb="153" eb="155">
      <t>ゲンザイ</t>
    </rPh>
    <rPh sb="155" eb="156">
      <t>ヤク</t>
    </rPh>
    <rPh sb="167" eb="169">
      <t>セイビ</t>
    </rPh>
    <rPh sb="169" eb="171">
      <t>トジョウ</t>
    </rPh>
    <rPh sb="174" eb="176">
      <t>フキュウ</t>
    </rPh>
    <rPh sb="176" eb="178">
      <t>ジンコウ</t>
    </rPh>
    <rPh sb="179" eb="181">
      <t>ゾウカ</t>
    </rPh>
    <rPh sb="181" eb="183">
      <t>ミコ</t>
    </rPh>
    <rPh sb="190" eb="193">
      <t>スイセンカ</t>
    </rPh>
    <rPh sb="193" eb="194">
      <t>リツ</t>
    </rPh>
    <rPh sb="195" eb="197">
      <t>ジョウショウ</t>
    </rPh>
    <rPh sb="197" eb="199">
      <t>ケイコウ</t>
    </rPh>
    <rPh sb="207" eb="209">
      <t>シセツ</t>
    </rPh>
    <rPh sb="210" eb="212">
      <t>コウリツ</t>
    </rPh>
    <rPh sb="212" eb="213">
      <t>セイ</t>
    </rPh>
    <rPh sb="214" eb="215">
      <t>タカ</t>
    </rPh>
    <rPh sb="220" eb="222">
      <t>ミコ</t>
    </rPh>
    <phoneticPr fontId="4"/>
  </si>
  <si>
    <t>・昭和58年に事業着手し、平成４年から供用開始していることから、古い施設では27年を経過している。
・処理場の機械電気設備等の耐用年数を経過した施設については、長寿命化計画に基づき改築更新を進めてきたところである。
・管渠等の耐用年数未経過の施設についても、ストックマネジメント計画に基づき、計画的に調査及び更新を進めていくこととしている。</t>
    <rPh sb="1" eb="3">
      <t>ショウワ</t>
    </rPh>
    <rPh sb="5" eb="6">
      <t>ネン</t>
    </rPh>
    <rPh sb="7" eb="9">
      <t>ジギョウ</t>
    </rPh>
    <rPh sb="9" eb="11">
      <t>チャクシュ</t>
    </rPh>
    <rPh sb="13" eb="15">
      <t>ヘイセイ</t>
    </rPh>
    <rPh sb="16" eb="17">
      <t>ネン</t>
    </rPh>
    <rPh sb="19" eb="21">
      <t>キョウヨウ</t>
    </rPh>
    <rPh sb="21" eb="23">
      <t>カイシ</t>
    </rPh>
    <rPh sb="32" eb="33">
      <t>フル</t>
    </rPh>
    <rPh sb="34" eb="36">
      <t>シセツ</t>
    </rPh>
    <rPh sb="40" eb="41">
      <t>ネン</t>
    </rPh>
    <rPh sb="42" eb="44">
      <t>ケイカ</t>
    </rPh>
    <rPh sb="51" eb="54">
      <t>ショリジョウ</t>
    </rPh>
    <rPh sb="55" eb="57">
      <t>キカイ</t>
    </rPh>
    <rPh sb="57" eb="59">
      <t>デンキ</t>
    </rPh>
    <rPh sb="59" eb="61">
      <t>セツビ</t>
    </rPh>
    <rPh sb="61" eb="62">
      <t>トウ</t>
    </rPh>
    <rPh sb="63" eb="65">
      <t>タイヨウ</t>
    </rPh>
    <rPh sb="65" eb="67">
      <t>ネンスウ</t>
    </rPh>
    <rPh sb="68" eb="70">
      <t>ケイカ</t>
    </rPh>
    <rPh sb="72" eb="74">
      <t>シセツ</t>
    </rPh>
    <rPh sb="80" eb="84">
      <t>チョウジュミョウカ</t>
    </rPh>
    <rPh sb="84" eb="86">
      <t>ケイカク</t>
    </rPh>
    <rPh sb="87" eb="88">
      <t>モト</t>
    </rPh>
    <rPh sb="90" eb="92">
      <t>カイチク</t>
    </rPh>
    <rPh sb="92" eb="94">
      <t>コウシン</t>
    </rPh>
    <rPh sb="95" eb="96">
      <t>スス</t>
    </rPh>
    <rPh sb="109" eb="111">
      <t>カンキョ</t>
    </rPh>
    <rPh sb="111" eb="112">
      <t>トウ</t>
    </rPh>
    <rPh sb="113" eb="115">
      <t>タイヨウ</t>
    </rPh>
    <rPh sb="115" eb="117">
      <t>ネンスウ</t>
    </rPh>
    <rPh sb="117" eb="118">
      <t>ミ</t>
    </rPh>
    <rPh sb="118" eb="120">
      <t>ケイカ</t>
    </rPh>
    <rPh sb="121" eb="123">
      <t>シセツ</t>
    </rPh>
    <rPh sb="139" eb="141">
      <t>ケイカク</t>
    </rPh>
    <rPh sb="142" eb="143">
      <t>モト</t>
    </rPh>
    <rPh sb="146" eb="148">
      <t>ケイカク</t>
    </rPh>
    <rPh sb="148" eb="149">
      <t>テキ</t>
    </rPh>
    <rPh sb="150" eb="152">
      <t>チョウサ</t>
    </rPh>
    <rPh sb="152" eb="153">
      <t>オヨ</t>
    </rPh>
    <rPh sb="154" eb="156">
      <t>コウシン</t>
    </rPh>
    <rPh sb="157" eb="158">
      <t>スス</t>
    </rPh>
    <phoneticPr fontId="4"/>
  </si>
  <si>
    <t>・下水道整備に伴い借り入れた企業債の残高が多額であり、その償還金が市の財政に大きな影響を与える要因となっている。令和元年度より下水道事業に地方公営企業法を適用することとしていることから、中長期的な財政見通しに基づき、持続可能な経営となるよう計画的に整備を進める必要がある。
・経営を改善し、一般会計からの繰入金を削減するため、水洗化率の向上に取り組むとともに、適正な下水道使用料の設定等の収入増加に取り組む必要がある。
・未普及区域の解消のため、平成29年度からPPP手法を活用した低コストかつ効率的な汚水管渠整備に取り組んでいる。また、新規整備箇所の水洗化率を早期に向上させるための取組を始めることとしている。</t>
    <rPh sb="1" eb="4">
      <t>ゲスイドウ</t>
    </rPh>
    <rPh sb="4" eb="6">
      <t>セイビ</t>
    </rPh>
    <rPh sb="7" eb="8">
      <t>トモナ</t>
    </rPh>
    <rPh sb="9" eb="10">
      <t>カ</t>
    </rPh>
    <rPh sb="11" eb="12">
      <t>イ</t>
    </rPh>
    <rPh sb="14" eb="16">
      <t>キギョウ</t>
    </rPh>
    <rPh sb="16" eb="17">
      <t>サイ</t>
    </rPh>
    <rPh sb="18" eb="20">
      <t>ザンダカ</t>
    </rPh>
    <rPh sb="21" eb="23">
      <t>タガク</t>
    </rPh>
    <rPh sb="29" eb="32">
      <t>ショウカンキン</t>
    </rPh>
    <rPh sb="33" eb="34">
      <t>シ</t>
    </rPh>
    <rPh sb="35" eb="37">
      <t>ザイセイ</t>
    </rPh>
    <rPh sb="38" eb="39">
      <t>オオ</t>
    </rPh>
    <rPh sb="41" eb="43">
      <t>エイキョウ</t>
    </rPh>
    <rPh sb="44" eb="45">
      <t>アタ</t>
    </rPh>
    <rPh sb="47" eb="49">
      <t>ヨウイン</t>
    </rPh>
    <rPh sb="56" eb="58">
      <t>レイワ</t>
    </rPh>
    <rPh sb="58" eb="59">
      <t>ガン</t>
    </rPh>
    <rPh sb="59" eb="61">
      <t>ネンド</t>
    </rPh>
    <rPh sb="63" eb="66">
      <t>ゲスイドウ</t>
    </rPh>
    <rPh sb="66" eb="68">
      <t>ジギョウ</t>
    </rPh>
    <rPh sb="69" eb="71">
      <t>チホウ</t>
    </rPh>
    <rPh sb="71" eb="73">
      <t>コウエイ</t>
    </rPh>
    <rPh sb="73" eb="75">
      <t>キギョウ</t>
    </rPh>
    <rPh sb="75" eb="76">
      <t>ホウ</t>
    </rPh>
    <rPh sb="77" eb="79">
      <t>テキヨウ</t>
    </rPh>
    <rPh sb="93" eb="96">
      <t>チュウチョウキ</t>
    </rPh>
    <rPh sb="96" eb="97">
      <t>テキ</t>
    </rPh>
    <rPh sb="98" eb="100">
      <t>ザイセイ</t>
    </rPh>
    <rPh sb="100" eb="102">
      <t>ミトオ</t>
    </rPh>
    <rPh sb="104" eb="105">
      <t>モト</t>
    </rPh>
    <rPh sb="108" eb="110">
      <t>ジゾク</t>
    </rPh>
    <rPh sb="110" eb="112">
      <t>カノウ</t>
    </rPh>
    <rPh sb="113" eb="115">
      <t>ケイエイ</t>
    </rPh>
    <rPh sb="120" eb="123">
      <t>ケイカクテキ</t>
    </rPh>
    <rPh sb="124" eb="126">
      <t>セイビ</t>
    </rPh>
    <rPh sb="127" eb="128">
      <t>スス</t>
    </rPh>
    <rPh sb="130" eb="132">
      <t>ヒツヨウ</t>
    </rPh>
    <rPh sb="138" eb="140">
      <t>ケイエイ</t>
    </rPh>
    <rPh sb="141" eb="143">
      <t>カイゼン</t>
    </rPh>
    <rPh sb="145" eb="147">
      <t>イッパン</t>
    </rPh>
    <rPh sb="147" eb="149">
      <t>カイケイ</t>
    </rPh>
    <rPh sb="152" eb="154">
      <t>クリイレ</t>
    </rPh>
    <rPh sb="154" eb="155">
      <t>キン</t>
    </rPh>
    <rPh sb="156" eb="158">
      <t>サクゲン</t>
    </rPh>
    <rPh sb="163" eb="166">
      <t>スイセンカ</t>
    </rPh>
    <rPh sb="166" eb="167">
      <t>リツ</t>
    </rPh>
    <rPh sb="168" eb="170">
      <t>コウジョウ</t>
    </rPh>
    <rPh sb="171" eb="172">
      <t>ト</t>
    </rPh>
    <rPh sb="173" eb="174">
      <t>ク</t>
    </rPh>
    <rPh sb="180" eb="182">
      <t>テキセイ</t>
    </rPh>
    <rPh sb="183" eb="186">
      <t>ゲスイドウ</t>
    </rPh>
    <rPh sb="186" eb="189">
      <t>シヨウリョウ</t>
    </rPh>
    <rPh sb="190" eb="192">
      <t>セッテイ</t>
    </rPh>
    <rPh sb="192" eb="193">
      <t>トウ</t>
    </rPh>
    <rPh sb="194" eb="196">
      <t>シュウニュウ</t>
    </rPh>
    <rPh sb="196" eb="198">
      <t>ゾウカ</t>
    </rPh>
    <rPh sb="199" eb="200">
      <t>ト</t>
    </rPh>
    <rPh sb="201" eb="202">
      <t>ク</t>
    </rPh>
    <rPh sb="203" eb="205">
      <t>ヒツヨウ</t>
    </rPh>
    <rPh sb="211" eb="214">
      <t>ミフキュウ</t>
    </rPh>
    <rPh sb="214" eb="216">
      <t>クイキ</t>
    </rPh>
    <rPh sb="217" eb="219">
      <t>カイショウ</t>
    </rPh>
    <rPh sb="223" eb="225">
      <t>ヘイセイ</t>
    </rPh>
    <rPh sb="227" eb="229">
      <t>ネンド</t>
    </rPh>
    <rPh sb="234" eb="236">
      <t>シュホウ</t>
    </rPh>
    <rPh sb="237" eb="239">
      <t>カツヨウ</t>
    </rPh>
    <rPh sb="241" eb="242">
      <t>テイ</t>
    </rPh>
    <rPh sb="247" eb="250">
      <t>コウリツテキ</t>
    </rPh>
    <rPh sb="251" eb="253">
      <t>オスイ</t>
    </rPh>
    <rPh sb="253" eb="255">
      <t>カンキョ</t>
    </rPh>
    <rPh sb="255" eb="257">
      <t>セイビ</t>
    </rPh>
    <rPh sb="258" eb="259">
      <t>ト</t>
    </rPh>
    <rPh sb="260" eb="261">
      <t>ク</t>
    </rPh>
    <rPh sb="269" eb="271">
      <t>シンキ</t>
    </rPh>
    <rPh sb="271" eb="273">
      <t>セイビ</t>
    </rPh>
    <rPh sb="273" eb="275">
      <t>カショ</t>
    </rPh>
    <rPh sb="276" eb="279">
      <t>スイセンカ</t>
    </rPh>
    <rPh sb="279" eb="280">
      <t>リツ</t>
    </rPh>
    <rPh sb="281" eb="283">
      <t>ソウキ</t>
    </rPh>
    <rPh sb="284" eb="286">
      <t>コウジョウ</t>
    </rPh>
    <rPh sb="292" eb="293">
      <t>ト</t>
    </rPh>
    <rPh sb="293" eb="294">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</si>
</sst>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95-45F1-A6A9-B5E7BC5F38F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CF95-45F1-A6A9-B5E7BC5F38F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69.709999999999994</c:v>
                </c:pt>
                <c:pt idx="1">
                  <c:v>77.790000000000006</c:v>
                </c:pt>
                <c:pt idx="2">
                  <c:v>53.65</c:v>
                </c:pt>
                <c:pt idx="3">
                  <c:v>57.93</c:v>
                </c:pt>
                <c:pt idx="4">
                  <c:v>57.44</c:v>
                </c:pt>
              </c:numCache>
            </c:numRef>
          </c:val>
          <c:extLst>
            <c:ext xmlns:c16="http://schemas.microsoft.com/office/drawing/2014/chart" uri="{C3380CC4-5D6E-409C-BE32-E72D297353CC}">
              <c16:uniqueId val="{00000000-CEEA-414F-84D8-20C49F421EC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CEEA-414F-84D8-20C49F421EC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56.09</c:v>
                </c:pt>
                <c:pt idx="1">
                  <c:v>59.48</c:v>
                </c:pt>
                <c:pt idx="2">
                  <c:v>61.17</c:v>
                </c:pt>
                <c:pt idx="3">
                  <c:v>63.21</c:v>
                </c:pt>
                <c:pt idx="4">
                  <c:v>65.17</c:v>
                </c:pt>
              </c:numCache>
            </c:numRef>
          </c:val>
          <c:extLst>
            <c:ext xmlns:c16="http://schemas.microsoft.com/office/drawing/2014/chart" uri="{C3380CC4-5D6E-409C-BE32-E72D297353CC}">
              <c16:uniqueId val="{00000000-8A82-4A85-BAD4-010298551DA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8A82-4A85-BAD4-010298551DA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52.79</c:v>
                </c:pt>
                <c:pt idx="1">
                  <c:v>58.52</c:v>
                </c:pt>
                <c:pt idx="2">
                  <c:v>84.62</c:v>
                </c:pt>
                <c:pt idx="3">
                  <c:v>82.61</c:v>
                </c:pt>
                <c:pt idx="4">
                  <c:v>91.69</c:v>
                </c:pt>
              </c:numCache>
            </c:numRef>
          </c:val>
          <c:extLst>
            <c:ext xmlns:c16="http://schemas.microsoft.com/office/drawing/2014/chart" uri="{C3380CC4-5D6E-409C-BE32-E72D297353CC}">
              <c16:uniqueId val="{00000000-21C5-4A27-8813-A67B8718AF5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C5-4A27-8813-A67B8718AF5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2B-4122-8F81-450037A44AD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2B-4122-8F81-450037A44AD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20-478E-8510-D0CECE25E01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20-478E-8510-D0CECE25E01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AA-4DF1-A8D3-7AC2E7CAABE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AA-4DF1-A8D3-7AC2E7CAABE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A8-4A30-BA4F-053A3788EA7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A8-4A30-BA4F-053A3788EA7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3892.42</c:v>
                </c:pt>
                <c:pt idx="1">
                  <c:v>3614.56</c:v>
                </c:pt>
                <c:pt idx="2">
                  <c:v>521.48</c:v>
                </c:pt>
                <c:pt idx="3">
                  <c:v>121.23</c:v>
                </c:pt>
                <c:pt idx="4">
                  <c:v>766.14</c:v>
                </c:pt>
              </c:numCache>
            </c:numRef>
          </c:val>
          <c:extLst>
            <c:ext xmlns:c16="http://schemas.microsoft.com/office/drawing/2014/chart" uri="{C3380CC4-5D6E-409C-BE32-E72D297353CC}">
              <c16:uniqueId val="{00000000-716B-4C39-B7E6-0B12A43CB1B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716B-4C39-B7E6-0B12A43CB1B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35.89</c:v>
                </c:pt>
                <c:pt idx="1">
                  <c:v>42.06</c:v>
                </c:pt>
                <c:pt idx="2">
                  <c:v>71.08</c:v>
                </c:pt>
                <c:pt idx="3">
                  <c:v>69.67</c:v>
                </c:pt>
                <c:pt idx="4">
                  <c:v>69.39</c:v>
                </c:pt>
              </c:numCache>
            </c:numRef>
          </c:val>
          <c:extLst>
            <c:ext xmlns:c16="http://schemas.microsoft.com/office/drawing/2014/chart" uri="{C3380CC4-5D6E-409C-BE32-E72D297353CC}">
              <c16:uniqueId val="{00000000-A0D1-4C72-B4D2-B38892CF43A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A0D1-4C72-B4D2-B38892CF43A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446.33</c:v>
                </c:pt>
                <c:pt idx="1">
                  <c:v>388.75</c:v>
                </c:pt>
                <c:pt idx="2">
                  <c:v>233.55</c:v>
                </c:pt>
                <c:pt idx="3">
                  <c:v>235.9</c:v>
                </c:pt>
                <c:pt idx="4">
                  <c:v>213.39</c:v>
                </c:pt>
              </c:numCache>
            </c:numRef>
          </c:val>
          <c:extLst>
            <c:ext xmlns:c16="http://schemas.microsoft.com/office/drawing/2014/chart" uri="{C3380CC4-5D6E-409C-BE32-E72D297353CC}">
              <c16:uniqueId val="{00000000-A707-4394-9490-B6CC861A4AC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A707-4394-9490-B6CC861A4AC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3" zoomScaleNormal="83" workbookViewId="0">
      <selection activeCell="X12" sqref="X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久慈市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35199</v>
      </c>
      <c r="AM8" s="50"/>
      <c r="AN8" s="50"/>
      <c r="AO8" s="50"/>
      <c r="AP8" s="50"/>
      <c r="AQ8" s="50"/>
      <c r="AR8" s="50"/>
      <c r="AS8" s="50"/>
      <c r="AT8" s="45">
        <f>データ!T6</f>
        <v>623.5</v>
      </c>
      <c r="AU8" s="45"/>
      <c r="AV8" s="45"/>
      <c r="AW8" s="45"/>
      <c r="AX8" s="45"/>
      <c r="AY8" s="45"/>
      <c r="AZ8" s="45"/>
      <c r="BA8" s="45"/>
      <c r="BB8" s="45">
        <f>データ!U6</f>
        <v>56.45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39.26</v>
      </c>
      <c r="Q10" s="45"/>
      <c r="R10" s="45"/>
      <c r="S10" s="45"/>
      <c r="T10" s="45"/>
      <c r="U10" s="45"/>
      <c r="V10" s="45"/>
      <c r="W10" s="45">
        <f>データ!Q6</f>
        <v>93.34</v>
      </c>
      <c r="X10" s="45"/>
      <c r="Y10" s="45"/>
      <c r="Z10" s="45"/>
      <c r="AA10" s="45"/>
      <c r="AB10" s="45"/>
      <c r="AC10" s="45"/>
      <c r="AD10" s="50">
        <f>データ!R6</f>
        <v>2690</v>
      </c>
      <c r="AE10" s="50"/>
      <c r="AF10" s="50"/>
      <c r="AG10" s="50"/>
      <c r="AH10" s="50"/>
      <c r="AI10" s="50"/>
      <c r="AJ10" s="50"/>
      <c r="AK10" s="2"/>
      <c r="AL10" s="50">
        <f>データ!V6</f>
        <v>13648</v>
      </c>
      <c r="AM10" s="50"/>
      <c r="AN10" s="50"/>
      <c r="AO10" s="50"/>
      <c r="AP10" s="50"/>
      <c r="AQ10" s="50"/>
      <c r="AR10" s="50"/>
      <c r="AS10" s="50"/>
      <c r="AT10" s="45">
        <f>データ!W6</f>
        <v>5.22</v>
      </c>
      <c r="AU10" s="45"/>
      <c r="AV10" s="45"/>
      <c r="AW10" s="45"/>
      <c r="AX10" s="45"/>
      <c r="AY10" s="45"/>
      <c r="AZ10" s="45"/>
      <c r="BA10" s="45"/>
      <c r="BB10" s="45">
        <f>データ!X6</f>
        <v>2614.56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5Pj8kYL9SmEJvZiBaxBN0/k+c+53m5ukzDo+MjcVDqURxbBiPvokfb623MsZqZY+oW/lKGi4s9B6SqVzCJ6V3g==" saltValue="khRXUA65SfKZxRD12aa4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32077</v>
      </c>
      <c r="D6" s="33">
        <f t="shared" si="3"/>
        <v>47</v>
      </c>
      <c r="E6" s="33">
        <f t="shared" si="3"/>
        <v>17</v>
      </c>
      <c r="F6" s="33">
        <f t="shared" si="3"/>
        <v>1</v>
      </c>
      <c r="G6" s="33">
        <f t="shared" si="3"/>
        <v>0</v>
      </c>
      <c r="H6" s="33" t="str">
        <f t="shared" si="3"/>
        <v>岩手県　久慈市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39.26</v>
      </c>
      <c r="Q6" s="34">
        <f t="shared" si="3"/>
        <v>93.34</v>
      </c>
      <c r="R6" s="34">
        <f t="shared" si="3"/>
        <v>2690</v>
      </c>
      <c r="S6" s="34">
        <f t="shared" si="3"/>
        <v>35199</v>
      </c>
      <c r="T6" s="34">
        <f t="shared" si="3"/>
        <v>623.5</v>
      </c>
      <c r="U6" s="34">
        <f t="shared" si="3"/>
        <v>56.45</v>
      </c>
      <c r="V6" s="34">
        <f t="shared" si="3"/>
        <v>13648</v>
      </c>
      <c r="W6" s="34">
        <f t="shared" si="3"/>
        <v>5.22</v>
      </c>
      <c r="X6" s="34">
        <f t="shared" si="3"/>
        <v>2614.56</v>
      </c>
      <c r="Y6" s="35">
        <f>IF(Y7="",NA(),Y7)</f>
        <v>52.79</v>
      </c>
      <c r="Z6" s="35">
        <f t="shared" ref="Z6:AH6" si="4">IF(Z7="",NA(),Z7)</f>
        <v>58.52</v>
      </c>
      <c r="AA6" s="35">
        <f t="shared" si="4"/>
        <v>84.62</v>
      </c>
      <c r="AB6" s="35">
        <f t="shared" si="4"/>
        <v>82.61</v>
      </c>
      <c r="AC6" s="35">
        <f t="shared" si="4"/>
        <v>91.69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3892.42</v>
      </c>
      <c r="BG6" s="35">
        <f t="shared" ref="BG6:BO6" si="7">IF(BG7="",NA(),BG7)</f>
        <v>3614.56</v>
      </c>
      <c r="BH6" s="35">
        <f t="shared" si="7"/>
        <v>521.48</v>
      </c>
      <c r="BI6" s="35">
        <f t="shared" si="7"/>
        <v>121.23</v>
      </c>
      <c r="BJ6" s="35">
        <f t="shared" si="7"/>
        <v>766.14</v>
      </c>
      <c r="BK6" s="35">
        <f t="shared" si="7"/>
        <v>1136.5</v>
      </c>
      <c r="BL6" s="35">
        <f t="shared" si="7"/>
        <v>1118.56</v>
      </c>
      <c r="BM6" s="35">
        <f t="shared" si="7"/>
        <v>1111.31</v>
      </c>
      <c r="BN6" s="35">
        <f t="shared" si="7"/>
        <v>966.33</v>
      </c>
      <c r="BO6" s="35">
        <f t="shared" si="7"/>
        <v>958.81</v>
      </c>
      <c r="BP6" s="34" t="str">
        <f>IF(BP7="","",IF(BP7="-","【-】","【"&amp;SUBSTITUTE(TEXT(BP7,"#,##0.00"),"-","△")&amp;"】"))</f>
        <v>【682.78】</v>
      </c>
      <c r="BQ6" s="35">
        <f>IF(BQ7="",NA(),BQ7)</f>
        <v>35.89</v>
      </c>
      <c r="BR6" s="35">
        <f t="shared" ref="BR6:BZ6" si="8">IF(BR7="",NA(),BR7)</f>
        <v>42.06</v>
      </c>
      <c r="BS6" s="35">
        <f t="shared" si="8"/>
        <v>71.08</v>
      </c>
      <c r="BT6" s="35">
        <f t="shared" si="8"/>
        <v>69.67</v>
      </c>
      <c r="BU6" s="35">
        <f t="shared" si="8"/>
        <v>69.39</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446.33</v>
      </c>
      <c r="CC6" s="35">
        <f t="shared" ref="CC6:CK6" si="9">IF(CC7="",NA(),CC7)</f>
        <v>388.75</v>
      </c>
      <c r="CD6" s="35">
        <f t="shared" si="9"/>
        <v>233.55</v>
      </c>
      <c r="CE6" s="35">
        <f t="shared" si="9"/>
        <v>235.9</v>
      </c>
      <c r="CF6" s="35">
        <f t="shared" si="9"/>
        <v>213.39</v>
      </c>
      <c r="CG6" s="35">
        <f t="shared" si="9"/>
        <v>217.82</v>
      </c>
      <c r="CH6" s="35">
        <f t="shared" si="9"/>
        <v>215.28</v>
      </c>
      <c r="CI6" s="35">
        <f t="shared" si="9"/>
        <v>207.96</v>
      </c>
      <c r="CJ6" s="35">
        <f t="shared" si="9"/>
        <v>194.31</v>
      </c>
      <c r="CK6" s="35">
        <f t="shared" si="9"/>
        <v>190.99</v>
      </c>
      <c r="CL6" s="34" t="str">
        <f>IF(CL7="","",IF(CL7="-","【-】","【"&amp;SUBSTITUTE(TEXT(CL7,"#,##0.00"),"-","△")&amp;"】"))</f>
        <v>【136.86】</v>
      </c>
      <c r="CM6" s="35">
        <f>IF(CM7="",NA(),CM7)</f>
        <v>69.709999999999994</v>
      </c>
      <c r="CN6" s="35">
        <f t="shared" ref="CN6:CV6" si="10">IF(CN7="",NA(),CN7)</f>
        <v>77.790000000000006</v>
      </c>
      <c r="CO6" s="35">
        <f t="shared" si="10"/>
        <v>53.65</v>
      </c>
      <c r="CP6" s="35">
        <f t="shared" si="10"/>
        <v>57.93</v>
      </c>
      <c r="CQ6" s="35">
        <f t="shared" si="10"/>
        <v>57.44</v>
      </c>
      <c r="CR6" s="35">
        <f t="shared" si="10"/>
        <v>54.44</v>
      </c>
      <c r="CS6" s="35">
        <f t="shared" si="10"/>
        <v>54.67</v>
      </c>
      <c r="CT6" s="35">
        <f t="shared" si="10"/>
        <v>53.51</v>
      </c>
      <c r="CU6" s="35">
        <f t="shared" si="10"/>
        <v>53.5</v>
      </c>
      <c r="CV6" s="35">
        <f t="shared" si="10"/>
        <v>52.58</v>
      </c>
      <c r="CW6" s="34" t="str">
        <f>IF(CW7="","",IF(CW7="-","【-】","【"&amp;SUBSTITUTE(TEXT(CW7,"#,##0.00"),"-","△")&amp;"】"))</f>
        <v>【58.98】</v>
      </c>
      <c r="CX6" s="35">
        <f>IF(CX7="",NA(),CX7)</f>
        <v>56.09</v>
      </c>
      <c r="CY6" s="35">
        <f t="shared" ref="CY6:DG6" si="11">IF(CY7="",NA(),CY7)</f>
        <v>59.48</v>
      </c>
      <c r="CZ6" s="35">
        <f t="shared" si="11"/>
        <v>61.17</v>
      </c>
      <c r="DA6" s="35">
        <f t="shared" si="11"/>
        <v>63.21</v>
      </c>
      <c r="DB6" s="35">
        <f t="shared" si="11"/>
        <v>65.17</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32077</v>
      </c>
      <c r="D7" s="37">
        <v>47</v>
      </c>
      <c r="E7" s="37">
        <v>17</v>
      </c>
      <c r="F7" s="37">
        <v>1</v>
      </c>
      <c r="G7" s="37">
        <v>0</v>
      </c>
      <c r="H7" s="37" t="s">
        <v>99</v>
      </c>
      <c r="I7" s="37" t="s">
        <v>100</v>
      </c>
      <c r="J7" s="37" t="s">
        <v>101</v>
      </c>
      <c r="K7" s="37" t="s">
        <v>102</v>
      </c>
      <c r="L7" s="37" t="s">
        <v>103</v>
      </c>
      <c r="M7" s="37" t="s">
        <v>104</v>
      </c>
      <c r="N7" s="38" t="s">
        <v>105</v>
      </c>
      <c r="O7" s="38" t="s">
        <v>106</v>
      </c>
      <c r="P7" s="38">
        <v>39.26</v>
      </c>
      <c r="Q7" s="38">
        <v>93.34</v>
      </c>
      <c r="R7" s="38">
        <v>2690</v>
      </c>
      <c r="S7" s="38">
        <v>35199</v>
      </c>
      <c r="T7" s="38">
        <v>623.5</v>
      </c>
      <c r="U7" s="38">
        <v>56.45</v>
      </c>
      <c r="V7" s="38">
        <v>13648</v>
      </c>
      <c r="W7" s="38">
        <v>5.22</v>
      </c>
      <c r="X7" s="38">
        <v>2614.56</v>
      </c>
      <c r="Y7" s="38">
        <v>52.79</v>
      </c>
      <c r="Z7" s="38">
        <v>58.52</v>
      </c>
      <c r="AA7" s="38">
        <v>84.62</v>
      </c>
      <c r="AB7" s="38">
        <v>82.61</v>
      </c>
      <c r="AC7" s="38">
        <v>91.69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3892.42</v>
      </c>
      <c r="BG7" s="38">
        <v>3614.56</v>
      </c>
      <c r="BH7" s="38">
        <v>521.48</v>
      </c>
      <c r="BI7" s="38">
        <v>121.23</v>
      </c>
      <c r="BJ7" s="38">
        <v>766.14</v>
      </c>
      <c r="BK7" s="38">
        <v>1136.5</v>
      </c>
      <c r="BL7" s="38">
        <v>1118.56</v>
      </c>
      <c r="BM7" s="38">
        <v>1111.31</v>
      </c>
      <c r="BN7" s="38">
        <v>966.33</v>
      </c>
      <c r="BO7" s="38">
        <v>958.81</v>
      </c>
      <c r="BP7" s="38">
        <v>682.78</v>
      </c>
      <c r="BQ7" s="38">
        <v>35.89</v>
      </c>
      <c r="BR7" s="38">
        <v>42.06</v>
      </c>
      <c r="BS7" s="38">
        <v>71.08</v>
      </c>
      <c r="BT7" s="38">
        <v>69.67</v>
      </c>
      <c r="BU7" s="38">
        <v>69.39</v>
      </c>
      <c r="BV7" s="38">
        <v>71.650000000000006</v>
      </c>
      <c r="BW7" s="38">
        <v>72.33</v>
      </c>
      <c r="BX7" s="38">
        <v>75.540000000000006</v>
      </c>
      <c r="BY7" s="38">
        <v>81.739999999999995</v>
      </c>
      <c r="BZ7" s="38">
        <v>82.88</v>
      </c>
      <c r="CA7" s="38">
        <v>100.91</v>
      </c>
      <c r="CB7" s="38">
        <v>446.33</v>
      </c>
      <c r="CC7" s="38">
        <v>388.75</v>
      </c>
      <c r="CD7" s="38">
        <v>233.55</v>
      </c>
      <c r="CE7" s="38">
        <v>235.9</v>
      </c>
      <c r="CF7" s="38">
        <v>213.39</v>
      </c>
      <c r="CG7" s="38">
        <v>217.82</v>
      </c>
      <c r="CH7" s="38">
        <v>215.28</v>
      </c>
      <c r="CI7" s="38">
        <v>207.96</v>
      </c>
      <c r="CJ7" s="38">
        <v>194.31</v>
      </c>
      <c r="CK7" s="38">
        <v>190.99</v>
      </c>
      <c r="CL7" s="38">
        <v>136.86000000000001</v>
      </c>
      <c r="CM7" s="38">
        <v>69.709999999999994</v>
      </c>
      <c r="CN7" s="38">
        <v>77.790000000000006</v>
      </c>
      <c r="CO7" s="38">
        <v>53.65</v>
      </c>
      <c r="CP7" s="38">
        <v>57.93</v>
      </c>
      <c r="CQ7" s="38">
        <v>57.44</v>
      </c>
      <c r="CR7" s="38">
        <v>54.44</v>
      </c>
      <c r="CS7" s="38">
        <v>54.67</v>
      </c>
      <c r="CT7" s="38">
        <v>53.51</v>
      </c>
      <c r="CU7" s="38">
        <v>53.5</v>
      </c>
      <c r="CV7" s="38">
        <v>52.58</v>
      </c>
      <c r="CW7" s="38">
        <v>58.98</v>
      </c>
      <c r="CX7" s="38">
        <v>56.09</v>
      </c>
      <c r="CY7" s="38">
        <v>59.48</v>
      </c>
      <c r="CZ7" s="38">
        <v>61.17</v>
      </c>
      <c r="DA7" s="38">
        <v>63.21</v>
      </c>
      <c r="DB7" s="38">
        <v>65.17</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2020-01-24T02:55:37Z</cp:lastPrinted>
  <dcterms:created xsi:type="dcterms:W3CDTF">2019-12-05T05:00:45Z</dcterms:created>
  <dcterms:modified xsi:type="dcterms:W3CDTF">2020-01-24T07:56:35Z</dcterms:modified>
  <cp:category/>
</cp:coreProperties>
</file>