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jOLQcZLdpQCV2WhVmVJhvZgV6WaapijIrRUYv0p23o/hoiZ4GgyrrhwgniIlKSPrs9c6G1E+bL9BmUhVs7Png==" workbookSaltValue="q1Lf/j/3spExBoicckpaQw==" workbookSpinCount="100000" lockStructure="1"/>
  <bookViews>
    <workbookView xWindow="0" yWindow="0" windowWidth="15360" windowHeight="7632"/>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I12" i="5" s="1"/>
  <c r="LF8" i="5"/>
  <c r="KW8" i="5"/>
  <c r="KZ12" i="5" s="1"/>
  <c r="KV8" i="5"/>
  <c r="KU8" i="5"/>
  <c r="KL8" i="5"/>
  <c r="KN18" i="5" s="1"/>
  <c r="KK8" i="5"/>
  <c r="KA8" i="5"/>
  <c r="JR8" i="5"/>
  <c r="JR18" i="5" s="1"/>
  <c r="JQ8" i="5"/>
  <c r="JH8" i="5"/>
  <c r="JG8" i="5"/>
  <c r="IX8" i="5"/>
  <c r="JB12" i="5" s="1"/>
  <c r="IW8" i="5"/>
  <c r="IV8" i="5"/>
  <c r="IM8" i="5"/>
  <c r="IL8" i="5"/>
  <c r="IB8" i="5"/>
  <c r="HS8" i="5"/>
  <c r="HR8" i="5"/>
  <c r="HI8" i="5"/>
  <c r="HM12" i="5" s="1"/>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U18" i="5"/>
  <c r="FW12" i="5"/>
  <c r="FV18" i="5"/>
  <c r="FT12" i="5"/>
  <c r="FX12" i="5"/>
  <c r="LH16" i="5"/>
  <c r="JS16" i="5"/>
  <c r="ID16" i="5"/>
  <c r="GO16" i="5"/>
  <c r="FA16" i="5"/>
  <c r="DL16" i="5"/>
  <c r="BV16" i="5"/>
  <c r="ML16" i="5"/>
  <c r="KX16" i="5"/>
  <c r="JI16" i="5"/>
  <c r="HT16" i="5"/>
  <c r="GE16" i="5"/>
  <c r="EP16" i="5"/>
  <c r="DB16" i="5"/>
  <c r="BK16" i="5"/>
  <c r="LR16" i="5"/>
  <c r="KC16" i="5"/>
  <c r="IN16" i="5"/>
  <c r="GZ16" i="5"/>
  <c r="FK16" i="5"/>
  <c r="DV16" i="5"/>
  <c r="CG16" i="5"/>
  <c r="IY16" i="5"/>
  <c r="CQ16" i="5"/>
  <c r="ML10" i="5"/>
  <c r="LR10" i="5"/>
  <c r="KC10" i="5"/>
  <c r="IN10" i="5"/>
  <c r="GZ10" i="5"/>
  <c r="FK10" i="5"/>
  <c r="DV10" i="5"/>
  <c r="CG10" i="5"/>
  <c r="HJ16" i="5"/>
  <c r="AZ16" i="5"/>
  <c r="LH10" i="5"/>
  <c r="JS10" i="5"/>
  <c r="ID10" i="5"/>
  <c r="GO10" i="5"/>
  <c r="FA10" i="5"/>
  <c r="DL10" i="5"/>
  <c r="BV10" i="5"/>
  <c r="MB16" i="5"/>
  <c r="FU16" i="5"/>
  <c r="KX10" i="5"/>
  <c r="JI10" i="5"/>
  <c r="HT10" i="5"/>
  <c r="GE10" i="5"/>
  <c r="EP10" i="5"/>
  <c r="DB10" i="5"/>
  <c r="BK10" i="5"/>
  <c r="KM16" i="5"/>
  <c r="EF16" i="5"/>
  <c r="MB10" i="5"/>
  <c r="KM10" i="5"/>
  <c r="IY10" i="5"/>
  <c r="HJ10" i="5"/>
  <c r="FU10" i="5"/>
  <c r="EF10" i="5"/>
  <c r="CQ10" i="5"/>
  <c r="AZ10" i="5"/>
  <c r="H11" i="4"/>
  <c r="IN18" i="5"/>
  <c r="IP12" i="5"/>
  <c r="IQ18" i="5"/>
  <c r="IM18" i="5"/>
  <c r="IO12" i="5"/>
  <c r="IO18" i="5"/>
  <c r="IQ12" i="5"/>
  <c r="IM12" i="5"/>
  <c r="MN18" i="5"/>
  <c r="ML12" i="5"/>
  <c r="MM18" i="5"/>
  <c r="MO12" i="5"/>
  <c r="MK12" i="5"/>
  <c r="MO18" i="5"/>
  <c r="MK18" i="5"/>
  <c r="MM12" i="5"/>
  <c r="D10" i="5"/>
  <c r="HI12" i="5"/>
  <c r="IN12" i="5"/>
  <c r="JT12" i="5"/>
  <c r="MN12" i="5"/>
  <c r="HK18" i="5"/>
  <c r="IZ18" i="5"/>
  <c r="LK18" i="5"/>
  <c r="FJ8" i="5"/>
  <c r="GZ18" i="5"/>
  <c r="HB12" i="5"/>
  <c r="HC18" i="5"/>
  <c r="GY18" i="5"/>
  <c r="HA12" i="5"/>
  <c r="HA18" i="5"/>
  <c r="HC12" i="5"/>
  <c r="GY12" i="5"/>
  <c r="HV18" i="5"/>
  <c r="HT12" i="5"/>
  <c r="HU18" i="5"/>
  <c r="HW12" i="5"/>
  <c r="HS12" i="5"/>
  <c r="HW18" i="5"/>
  <c r="HS18" i="5"/>
  <c r="HU12" i="5"/>
  <c r="JK18" i="5"/>
  <c r="JI12" i="5"/>
  <c r="JJ18" i="5"/>
  <c r="JL12" i="5"/>
  <c r="JH12" i="5"/>
  <c r="JL18" i="5"/>
  <c r="JH18" i="5"/>
  <c r="JJ12" i="5"/>
  <c r="KZ18" i="5"/>
  <c r="KX12" i="5"/>
  <c r="KY18" i="5"/>
  <c r="LA12" i="5"/>
  <c r="KW12" i="5"/>
  <c r="LA18" i="5"/>
  <c r="KW18" i="5"/>
  <c r="KY12" i="5"/>
  <c r="LR18" i="5"/>
  <c r="LT12" i="5"/>
  <c r="LU18" i="5"/>
  <c r="LQ18" i="5"/>
  <c r="LS12" i="5"/>
  <c r="LS18" i="5"/>
  <c r="LU12" i="5"/>
  <c r="LQ12" i="5"/>
  <c r="E10" i="5"/>
  <c r="IX12" i="5"/>
  <c r="HT18" i="5"/>
  <c r="JI18" i="5"/>
  <c r="LT18" i="5"/>
  <c r="GN8" i="5"/>
  <c r="KP18" i="5"/>
  <c r="KL18" i="5"/>
  <c r="KN12" i="5"/>
  <c r="KO18" i="5"/>
  <c r="KM12" i="5"/>
  <c r="KM18" i="5"/>
  <c r="KO12" i="5"/>
  <c r="B10" i="5"/>
  <c r="F10" i="5"/>
  <c r="HV12" i="5"/>
  <c r="KL12" i="5"/>
  <c r="LR12" i="5"/>
  <c r="KX18" i="5"/>
  <c r="EZ8" i="5"/>
  <c r="HM18" i="5"/>
  <c r="HI18" i="5"/>
  <c r="HK12" i="5"/>
  <c r="HL18" i="5"/>
  <c r="HJ12" i="5"/>
  <c r="HJ18" i="5"/>
  <c r="HL12" i="5"/>
  <c r="JB18" i="5"/>
  <c r="IX18" i="5"/>
  <c r="IZ12" i="5"/>
  <c r="JA18" i="5"/>
  <c r="IY12" i="5"/>
  <c r="IY18" i="5"/>
  <c r="JA12" i="5"/>
  <c r="JT18" i="5"/>
  <c r="JV12" i="5"/>
  <c r="JR12" i="5"/>
  <c r="JS18" i="5"/>
  <c r="JU12" i="5"/>
  <c r="JU18" i="5"/>
  <c r="JS12" i="5"/>
  <c r="LI18" i="5"/>
  <c r="LK12" i="5"/>
  <c r="LG12" i="5"/>
  <c r="LH18" i="5"/>
  <c r="LJ12" i="5"/>
  <c r="LJ18" i="5"/>
  <c r="LH12" i="5"/>
  <c r="GZ12" i="5"/>
  <c r="JK12" i="5"/>
  <c r="KP12" i="5"/>
  <c r="HB18" i="5"/>
  <c r="IP18" i="5"/>
  <c r="JV18" i="5"/>
  <c r="LG18" i="5"/>
  <c r="ML18" i="5"/>
  <c r="FB18" i="5" l="1"/>
  <c r="FD12" i="5"/>
  <c r="EZ12" i="5"/>
  <c r="FA18" i="5"/>
  <c r="FC12" i="5"/>
  <c r="FC18" i="5"/>
  <c r="FA12" i="5"/>
  <c r="FD18" i="5"/>
  <c r="FB12" i="5"/>
  <c r="EZ18" i="5"/>
  <c r="FK18" i="5"/>
  <c r="FM12" i="5"/>
  <c r="FN18" i="5"/>
  <c r="FJ18" i="5"/>
  <c r="FL12" i="5"/>
  <c r="FL18" i="5"/>
  <c r="FN12" i="5"/>
  <c r="FJ12" i="5"/>
  <c r="FM18" i="5"/>
  <c r="FK12" i="5"/>
  <c r="MM16" i="5"/>
  <c r="KY16" i="5"/>
  <c r="JJ16" i="5"/>
  <c r="HU16" i="5"/>
  <c r="GF16" i="5"/>
  <c r="EQ16" i="5"/>
  <c r="DC16" i="5"/>
  <c r="BL16" i="5"/>
  <c r="MC16" i="5"/>
  <c r="KN16" i="5"/>
  <c r="IZ16" i="5"/>
  <c r="HK16" i="5"/>
  <c r="FV16" i="5"/>
  <c r="EG16" i="5"/>
  <c r="CR16" i="5"/>
  <c r="BA16" i="5"/>
  <c r="LI16" i="5"/>
  <c r="JT16" i="5"/>
  <c r="IE16" i="5"/>
  <c r="GP16" i="5"/>
  <c r="FB16" i="5"/>
  <c r="DM16" i="5"/>
  <c r="BW16" i="5"/>
  <c r="MM10" i="5"/>
  <c r="KD16" i="5"/>
  <c r="DW16" i="5"/>
  <c r="LI10" i="5"/>
  <c r="JT10" i="5"/>
  <c r="IE10" i="5"/>
  <c r="GP10" i="5"/>
  <c r="FB10" i="5"/>
  <c r="DM10" i="5"/>
  <c r="BW10" i="5"/>
  <c r="IO16" i="5"/>
  <c r="CH16" i="5"/>
  <c r="KY10" i="5"/>
  <c r="JJ10" i="5"/>
  <c r="HU10" i="5"/>
  <c r="GF10" i="5"/>
  <c r="EQ10" i="5"/>
  <c r="DC10" i="5"/>
  <c r="BL10" i="5"/>
  <c r="HA16" i="5"/>
  <c r="MC10" i="5"/>
  <c r="KN10" i="5"/>
  <c r="IZ10" i="5"/>
  <c r="HK10" i="5"/>
  <c r="FV10" i="5"/>
  <c r="EG10" i="5"/>
  <c r="CR10" i="5"/>
  <c r="BA10" i="5"/>
  <c r="J11" i="4"/>
  <c r="LS16" i="5"/>
  <c r="FL16" i="5"/>
  <c r="LS10" i="5"/>
  <c r="KD10" i="5"/>
  <c r="IO10" i="5"/>
  <c r="HA10" i="5"/>
  <c r="FL10" i="5"/>
  <c r="DW10" i="5"/>
  <c r="CH10" i="5"/>
  <c r="LU16" i="5"/>
  <c r="KF16" i="5"/>
  <c r="IQ16" i="5"/>
  <c r="HC16" i="5"/>
  <c r="FN16" i="5"/>
  <c r="DY16" i="5"/>
  <c r="CJ16" i="5"/>
  <c r="LK16" i="5"/>
  <c r="JV16" i="5"/>
  <c r="IG16" i="5"/>
  <c r="GR16" i="5"/>
  <c r="FD16" i="5"/>
  <c r="DO16" i="5"/>
  <c r="BY16" i="5"/>
  <c r="MO10" i="5"/>
  <c r="ME16" i="5"/>
  <c r="KP16" i="5"/>
  <c r="JB16" i="5"/>
  <c r="HM16" i="5"/>
  <c r="FX16" i="5"/>
  <c r="EI16" i="5"/>
  <c r="CT16" i="5"/>
  <c r="BC16" i="5"/>
  <c r="MO16" i="5"/>
  <c r="GH16" i="5"/>
  <c r="KP10" i="5"/>
  <c r="JB10" i="5"/>
  <c r="HM10" i="5"/>
  <c r="FX10" i="5"/>
  <c r="EI10" i="5"/>
  <c r="CT10" i="5"/>
  <c r="BC10" i="5"/>
  <c r="N11" i="4"/>
  <c r="LA16" i="5"/>
  <c r="ES16" i="5"/>
  <c r="ME10" i="5"/>
  <c r="LU10" i="5"/>
  <c r="KF10" i="5"/>
  <c r="IQ10" i="5"/>
  <c r="HC10" i="5"/>
  <c r="FN10" i="5"/>
  <c r="DY10" i="5"/>
  <c r="CJ10" i="5"/>
  <c r="JL16" i="5"/>
  <c r="DE16" i="5"/>
  <c r="LK10" i="5"/>
  <c r="JV10" i="5"/>
  <c r="IG10" i="5"/>
  <c r="GR10" i="5"/>
  <c r="FD10" i="5"/>
  <c r="DO10" i="5"/>
  <c r="BY10" i="5"/>
  <c r="HW16" i="5"/>
  <c r="BN16" i="5"/>
  <c r="LA10" i="5"/>
  <c r="JL10" i="5"/>
  <c r="HW10" i="5"/>
  <c r="GH10" i="5"/>
  <c r="ES10" i="5"/>
  <c r="DE10" i="5"/>
  <c r="BN10" i="5"/>
  <c r="LQ16" i="5"/>
  <c r="KB16" i="5"/>
  <c r="IM16" i="5"/>
  <c r="GY16" i="5"/>
  <c r="FJ16" i="5"/>
  <c r="DU16" i="5"/>
  <c r="CF16" i="5"/>
  <c r="LG16" i="5"/>
  <c r="JR16" i="5"/>
  <c r="IC16" i="5"/>
  <c r="GN16" i="5"/>
  <c r="EZ16" i="5"/>
  <c r="DK16" i="5"/>
  <c r="BU16" i="5"/>
  <c r="MK10" i="5"/>
  <c r="MA16" i="5"/>
  <c r="KL16" i="5"/>
  <c r="IX16" i="5"/>
  <c r="HI16" i="5"/>
  <c r="FT16" i="5"/>
  <c r="EE16" i="5"/>
  <c r="CP16" i="5"/>
  <c r="AY16" i="5"/>
  <c r="HS16" i="5"/>
  <c r="BJ16" i="5"/>
  <c r="MA10" i="5"/>
  <c r="KL10" i="5"/>
  <c r="IX10" i="5"/>
  <c r="HI10" i="5"/>
  <c r="FT10" i="5"/>
  <c r="EE10" i="5"/>
  <c r="CP10" i="5"/>
  <c r="AY10" i="5"/>
  <c r="MK16" i="5"/>
  <c r="GD16" i="5"/>
  <c r="LQ10" i="5"/>
  <c r="KB10" i="5"/>
  <c r="IM10" i="5"/>
  <c r="GY10" i="5"/>
  <c r="FJ10" i="5"/>
  <c r="DU10" i="5"/>
  <c r="CF10" i="5"/>
  <c r="KW16" i="5"/>
  <c r="EO16" i="5"/>
  <c r="LG10" i="5"/>
  <c r="JR10" i="5"/>
  <c r="IC10" i="5"/>
  <c r="GN10" i="5"/>
  <c r="EZ10" i="5"/>
  <c r="DK10" i="5"/>
  <c r="BU10" i="5"/>
  <c r="F11" i="4"/>
  <c r="JH16" i="5"/>
  <c r="DA16" i="5"/>
  <c r="KW10" i="5"/>
  <c r="JH10" i="5"/>
  <c r="HS10" i="5"/>
  <c r="GD10" i="5"/>
  <c r="EO10" i="5"/>
  <c r="DA10" i="5"/>
  <c r="BJ10" i="5"/>
  <c r="GP18" i="5"/>
  <c r="GR12" i="5"/>
  <c r="GN12" i="5"/>
  <c r="GO18" i="5"/>
  <c r="GQ12" i="5"/>
  <c r="GQ18" i="5"/>
  <c r="GO12" i="5"/>
  <c r="GR18" i="5"/>
  <c r="GP12" i="5"/>
  <c r="GN18" i="5"/>
  <c r="MD16" i="5"/>
  <c r="KO16" i="5"/>
  <c r="JA16" i="5"/>
  <c r="HL16" i="5"/>
  <c r="FW16" i="5"/>
  <c r="EH16" i="5"/>
  <c r="CS16" i="5"/>
  <c r="BB16" i="5"/>
  <c r="LT16" i="5"/>
  <c r="KE16" i="5"/>
  <c r="IP16" i="5"/>
  <c r="HB16" i="5"/>
  <c r="FM16" i="5"/>
  <c r="DX16" i="5"/>
  <c r="CI16" i="5"/>
  <c r="MN16" i="5"/>
  <c r="KZ16" i="5"/>
  <c r="JK16" i="5"/>
  <c r="HV16" i="5"/>
  <c r="GG16" i="5"/>
  <c r="ER16" i="5"/>
  <c r="DD16" i="5"/>
  <c r="BM16" i="5"/>
  <c r="MD10" i="5"/>
  <c r="LJ16" i="5"/>
  <c r="FC16" i="5"/>
  <c r="KZ10" i="5"/>
  <c r="JK10" i="5"/>
  <c r="HV10" i="5"/>
  <c r="GG10" i="5"/>
  <c r="ER10" i="5"/>
  <c r="DD10" i="5"/>
  <c r="BM10" i="5"/>
  <c r="JU16" i="5"/>
  <c r="DN16" i="5"/>
  <c r="KO10" i="5"/>
  <c r="JA10" i="5"/>
  <c r="HL10" i="5"/>
  <c r="FW10" i="5"/>
  <c r="EH10" i="5"/>
  <c r="CS10" i="5"/>
  <c r="BB10" i="5"/>
  <c r="L11" i="4"/>
  <c r="IF16" i="5"/>
  <c r="BX16" i="5"/>
  <c r="LT10" i="5"/>
  <c r="KE10" i="5"/>
  <c r="IP10" i="5"/>
  <c r="HB10" i="5"/>
  <c r="FM10" i="5"/>
  <c r="DX10" i="5"/>
  <c r="CI10" i="5"/>
  <c r="GQ16" i="5"/>
  <c r="MN10" i="5"/>
  <c r="LJ10" i="5"/>
  <c r="JU10" i="5"/>
  <c r="IF10" i="5"/>
  <c r="GQ10" i="5"/>
  <c r="FC10" i="5"/>
  <c r="DN10" i="5"/>
  <c r="BX10" i="5"/>
</calcChain>
</file>

<file path=xl/sharedStrings.xml><?xml version="1.0" encoding="utf-8"?>
<sst xmlns="http://schemas.openxmlformats.org/spreadsheetml/2006/main" count="988" uniqueCount="269">
  <si>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</si>
  <si>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</si>
  <si>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</si>
  <si>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</si>
  <si>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</si>
  <si>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</si>
  <si>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</si>
  <si>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</si>
  <si>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</si>
  <si>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</si>
  <si>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</si>
  <si>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</si>
  <si>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</si>
  <si>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</si>
  <si>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</si>
  <si>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</si>
  <si>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</si>
  <si>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</si>
  <si>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</si>
  <si>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</si>
  <si>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</si>
  <si>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</si>
  <si>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</si>
  <si>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</si>
  <si>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</si>
  <si>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</si>
  <si>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</si>
  <si>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</si>
  <si>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</si>
  <si>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</si>
  <si>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</si>
  <si>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</si>
  <si>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</si>
  <si>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</si>
  <si>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</si>
  <si>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</si>
  <si>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</si>
  <si>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</si>
  <si>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</si>
  <si>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</si>
  <si>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</si>
  <si>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</si>
  <si>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</si>
  <si>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</si>
  <si>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</si>
  <si>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</si>
  <si>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</si>
  <si>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</si>
  <si>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</si>
  <si>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</si>
  <si>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</si>
  <si>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</si>
  <si>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</si>
  <si>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</si>
  <si>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</si>
  <si>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</si>
  <si>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</si>
  <si>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</si>
  <si>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</si>
  <si>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</si>
  <si>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</si>
  <si>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</si>
  <si>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</si>
  <si>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</si>
  <si>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</si>
  <si>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</si>
  <si>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</si>
  <si>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</si>
  <si>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</si>
  <si>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</si>
  <si>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</si>
  <si>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</si>
  <si>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</si>
  <si>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</si>
  <si>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</si>
  <si>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</si>
  <si>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</si>
  <si>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</si>
  <si>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</si>
  <si>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</si>
  <si>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</si>
  <si>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</si>
  <si>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</si>
  <si>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</si>
  <si>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</si>
  <si>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</si>
  <si>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</si>
  <si>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</si>
  <si>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</si>
  <si>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</si>
  <si>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</si>
  <si>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</si>
  <si>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</si>
  <si>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</si>
  <si>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</si>
  <si>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</si>
  <si>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</si>
  <si>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</si>
  <si>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</si>
  <si>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</si>
  <si>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</si>
  <si>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</si>
  <si>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</si>
  <si>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</si>
  <si>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</si>
  <si>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</si>
  <si>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</si>
  <si>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</si>
  <si>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</si>
  <si>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</si>
  <si>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</si>
  <si>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</si>
  <si>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</si>
  <si>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</si>
  <si>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</si>
  <si>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</si>
  <si>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032069</t>
  </si>
  <si>
    <t>47</t>
  </si>
  <si>
    <t>04</t>
  </si>
  <si>
    <t>0</t>
  </si>
  <si>
    <t>000</t>
  </si>
  <si>
    <t>岩手県　北上市</t>
  </si>
  <si>
    <t>法非適用</t>
  </si>
  <si>
    <t>電気事業</t>
  </si>
  <si>
    <t>非設置</t>
  </si>
  <si>
    <t>該当数値なし</t>
  </si>
  <si>
    <t>-</t>
  </si>
  <si>
    <t>令和16年３月31日　北上第１ソーラー発電所</t>
  </si>
  <si>
    <t>無</t>
  </si>
  <si>
    <t>東北電力株式会社、合同会社北上新電力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</si>
  <si>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</si>
  <si>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</si>
  <si>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</si>
  <si>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</si>
  <si>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</si>
  <si>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</si>
  <si>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</si>
  <si>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</si>
  <si>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</si>
  <si>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</si>
  <si>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</si>
  <si>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</si>
  <si>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</si>
  <si>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</si>
  <si>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</si>
  <si>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</si>
  <si>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</si>
  <si>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</si>
  <si>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</si>
  <si>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</si>
  <si>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</si>
  <si>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</si>
  <si>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</si>
  <si>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</si>
  <si>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</si>
  <si>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</si>
  <si>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</si>
  <si>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</si>
  <si>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</si>
  <si>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</si>
  <si>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</si>
  <si>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</si>
  <si>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</si>
  <si>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</si>
  <si>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</si>
  <si>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</si>
  <si>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</si>
  <si>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</si>
  <si>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</si>
  <si>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</si>
  <si>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</si>
  <si>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</si>
  <si>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</si>
  <si>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</si>
  <si>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</si>
  <si>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</si>
  <si>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</si>
  <si>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</si>
  <si>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</si>
  <si>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</si>
  <si>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</si>
  <si>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</si>
  <si>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</si>
  <si>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</si>
  <si>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</si>
  <si>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</si>
  <si>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</si>
  <si>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</si>
  <si>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</si>
  <si>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</si>
  <si>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</si>
  <si>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</si>
  <si>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</si>
  <si>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</si>
  <si>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</si>
  <si>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</si>
  <si>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</si>
  <si>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</si>
  <si>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</si>
  <si>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</si>
  <si>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</si>
  <si>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</si>
  <si>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</si>
  <si>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</si>
  <si>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</si>
  <si>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</si>
  <si>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</si>
  <si>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</si>
  <si>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</si>
  <si>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</si>
  <si>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</si>
  <si>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</si>
  <si>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</si>
  <si>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</si>
  <si>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</si>
  <si>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</si>
  <si>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</si>
  <si>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</si>
  <si>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</si>
  <si>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</si>
  <si>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</si>
  <si>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</si>
  <si>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</si>
  <si>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</si>
  <si>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</si>
  <si>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</si>
  <si>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</si>
  <si>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</si>
  <si>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</si>
  <si>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</si>
  <si>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</si>
  <si>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</si>
  <si>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</si>
  <si>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</si>
  <si>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</si>
  <si>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</si>
  <si>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</si>
  <si>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</si>
  <si>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</si>
  <si>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</si>
  <si>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</si>
  <si>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</si>
  <si>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</si>
  <si>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</si>
  <si>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</si>
  <si>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</si>
  <si>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</si>
  <si>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</si>
  <si>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</si>
  <si>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</si>
  <si>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</si>
  <si>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</si>
  <si>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</si>
  <si>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</si>
  <si>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</si>
  <si>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</si>
  <si>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</si>
  <si>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</si>
  <si>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</si>
  <si>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</si>
  <si>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</si>
  <si>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</si>
  <si>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</si>
  <si>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</si>
  <si>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</si>
  <si>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北上第１・第２ソーラー発電所の売電収益は、固定価格買取制度（FIT）を活用して20年間の収益を確保し、一般会計から繰り入れすることなく、発電所や「北上市あじさい型スマートコミュニティ構想モデル事業」の設備構築費、維持管理費、撤去費等に充てるほか、市の環境・エネルギー事業に再投資することとしている。
○基金への積立　　（平成30年度積立金　15千円）
名称：北上市再生可能エネルギー活用基金
○一般会計への繰出金　（平成30年度　45,847千円）
内訳：
・再生可能エネルギー活用計画推進事業　78千円
・再生可能エネルギー普及啓発事業　220千円
・地域エネルギーマネジメント事業　8,220円
・北上ライフスタイルデザインプロジェクト　299千円
・住宅用おひさまパワー活用設備設置費補助金　4,457千円
・街路灯ＬＥＤ化支援事業　11,268千円
・スマートコミュニティ構想モデル事業起債償還金　6,164千円
・北上市あじさい型CO2削減対策モデル事業　15,141千円</t>
    <phoneticPr fontId="5"/>
  </si>
  <si>
    <t>　収益的収支比率及び営業収支比率はいずれも100％を超え、売電収入の下で健全な事業経営が行われているといえる。また、余剰金については基金を創設して積立を行っており、将来の設備更新にも備えている。
　今後、モデル事業スキームである環境・エネルギー事業への再投資額の増加や設備更新費の支出が予測されることから、さらなる経営の基盤強化と効率化を図るほか、令和２年度に策定予定の経営戦略に基づく長期の収支計画により、健全な事業運営を進めていく。</t>
    <rPh sb="58" eb="60">
      <t>ヨジョウ</t>
    </rPh>
    <rPh sb="60" eb="61">
      <t>キン</t>
    </rPh>
    <rPh sb="131" eb="133">
      <t>ゾウカ</t>
    </rPh>
    <rPh sb="134" eb="136">
      <t>セツビ</t>
    </rPh>
    <rPh sb="136" eb="138">
      <t>コウシン</t>
    </rPh>
    <rPh sb="138" eb="139">
      <t>ヒ</t>
    </rPh>
    <rPh sb="140" eb="142">
      <t>シシュツ</t>
    </rPh>
    <rPh sb="174" eb="176">
      <t>レイワ</t>
    </rPh>
    <rPh sb="177" eb="179">
      <t>ネンド</t>
    </rPh>
    <rPh sb="180" eb="182">
      <t>サクテイ</t>
    </rPh>
    <rPh sb="182" eb="184">
      <t>ヨテイ</t>
    </rPh>
    <rPh sb="190" eb="191">
      <t>モト</t>
    </rPh>
    <phoneticPr fontId="5"/>
  </si>
  <si>
    <t>　北上第１・第２ソーラー発電所（以下「発電所」という。）は、「北上市あじさい型スマートコミュニティ構想モデル事業」（以下「モデル事業」という。）の重要な構成事業の一つであり、平成25年度に建設したものである。
　このモデル事業は、国の補助事業を活用して実施したもので、採算性が成り立ち自律的な事業継続が見込まれることが採択の要件となっていた。
　そのため、一般会計から繰入せずに自律的な事業継続を行うため、固定価格買取制度を活用して20年間の収益を確保することで（発電所はFIT期間のみの運用）、発電所やモデル事業で構築を行う施設の設備構築費、維持管理費、発電所撤去費に充てるほか、市の環境・エネルギー事業に再投資する事業計画になっている。
①収益的収支比率は前年度と同程度である。
　なお、平成26年度と28年度の比率が他の年度と比較して高いのは、起債の元金償還の開始前でかつ一般会計への繰出金（モデル事業の設備構築費）が少なかったことによる。
　単年度収支は黒字であり、一般会計からの繰入等は行っておらず、総収益で賄えていることから経営状況は安定しているといえる。
②営業収支比率は前年度と比較して微減となっている。これは、パワーコンディショナーの部品交換による費用の増加に伴うものである。
　なお、営業収益（売電収入）は事業開始時の収益シミュレーションの値を大きく上回っており、将来の設備更新に備えた基金を創設して順調に積立を行っていることから、経営状況は安定しているといえる。
③供給原価は前年度と比較して増加している。これは、地方債償還金により総費用が増加したことによるものである。
　なお、太陽光発電は気象状況に左右されるため、発電電力量の計測データ等から故障等の早期発見に努めているほか、設備の定期点検により予防保全を図り、総費用の削減に努めている。
④EBITDA（減価償却前営業利益）は前年度と比較してほぼ横ばいとなっている。これは、営業収益は増加したものの、営業費用も増加したためである。
　なお、事業計画では、想定発電量は太陽光パネルの経年劣化を0.5％/年と見込んでおり、営業収益が年々減少し、減価償却前営業利益も減少していく想定となっている。</t>
    <rPh sb="76" eb="78">
      <t>コウセイ</t>
    </rPh>
    <rPh sb="335" eb="338">
      <t>ドウテイド</t>
    </rPh>
    <rPh sb="356" eb="358">
      <t>ネンド</t>
    </rPh>
    <rPh sb="376" eb="378">
      <t>キサイ</t>
    </rPh>
    <rPh sb="379" eb="381">
      <t>ガンキン</t>
    </rPh>
    <rPh sb="381" eb="383">
      <t>ショウカン</t>
    </rPh>
    <rPh sb="384" eb="387">
      <t>カイシマエ</t>
    </rPh>
    <rPh sb="390" eb="392">
      <t>イッパン</t>
    </rPh>
    <rPh sb="392" eb="394">
      <t>カイケイ</t>
    </rPh>
    <rPh sb="396" eb="398">
      <t>クリダ</t>
    </rPh>
    <rPh sb="398" eb="399">
      <t>キン</t>
    </rPh>
    <rPh sb="403" eb="405">
      <t>ジギョウ</t>
    </rPh>
    <rPh sb="406" eb="408">
      <t>セツビ</t>
    </rPh>
    <rPh sb="408" eb="410">
      <t>コウチク</t>
    </rPh>
    <rPh sb="410" eb="411">
      <t>ヒ</t>
    </rPh>
    <rPh sb="413" eb="414">
      <t>スク</t>
    </rPh>
    <rPh sb="503" eb="505">
      <t>ビゲン</t>
    </rPh>
    <rPh sb="528" eb="530">
      <t>ブヒン</t>
    </rPh>
    <rPh sb="530" eb="532">
      <t>コウカン</t>
    </rPh>
    <rPh sb="535" eb="537">
      <t>ヒヨウ</t>
    </rPh>
    <rPh sb="538" eb="540">
      <t>ゾウカ</t>
    </rPh>
    <rPh sb="541" eb="542">
      <t>トモナ</t>
    </rPh>
    <rPh sb="571" eb="573">
      <t>シュウエキ</t>
    </rPh>
    <rPh sb="660" eb="662">
      <t>ゾウカ</t>
    </rPh>
    <rPh sb="671" eb="673">
      <t>チホウ</t>
    </rPh>
    <rPh sb="673" eb="674">
      <t>サイ</t>
    </rPh>
    <rPh sb="674" eb="676">
      <t>ショウカン</t>
    </rPh>
    <rPh sb="676" eb="677">
      <t>キン</t>
    </rPh>
    <rPh sb="684" eb="686">
      <t>ゾウカ</t>
    </rPh>
    <rPh sb="754" eb="756">
      <t>セツビ</t>
    </rPh>
    <rPh sb="757" eb="759">
      <t>テイキ</t>
    </rPh>
    <rPh sb="759" eb="761">
      <t>テンケン</t>
    </rPh>
    <rPh sb="764" eb="766">
      <t>ヨボウ</t>
    </rPh>
    <rPh sb="766" eb="768">
      <t>ホゼン</t>
    </rPh>
    <rPh sb="769" eb="770">
      <t>ハカ</t>
    </rPh>
    <rPh sb="772" eb="775">
      <t>ソウヒヨウ</t>
    </rPh>
    <rPh sb="835" eb="837">
      <t>ゾウカ</t>
    </rPh>
    <rPh sb="843" eb="845">
      <t>エイギョウ</t>
    </rPh>
    <rPh sb="845" eb="847">
      <t>ヒヨウ</t>
    </rPh>
    <rPh sb="848" eb="850">
      <t>ゾウカ</t>
    </rPh>
    <rPh sb="895" eb="897">
      <t>ミコ</t>
    </rPh>
    <rPh sb="923" eb="925">
      <t>ゲンショウ</t>
    </rPh>
    <phoneticPr fontId="5"/>
  </si>
  <si>
    <t xml:space="preserve">
①設備利用率は前年度と比較して増加している。これは、冬季の積雪が少なかったことにより発電量が増加したためである。
　なお、発電量を安定して確保するため、日射計、温度計、信号変換器等からデータを収集し、発電量・発電効率推定診断等を行い、設備の故障等の早期発見に努めている。また、事業計画における想定発電量は、太陽光パネルの経年劣化を0.5％/年として見込んでおり、設備利用率は年々低下していく想定となっている。
②修繕費比率は平成26年度に平均値を大きく上回っているが、これは、発電所ケーブル盗難事件に伴う復旧工事があったためである。平成30年度はパワーコンディショナーの部品交換を行ったものである。
③企業債残高対料金収入比率は前年度と比較して低下している。これは、元金の償還が始まっているためである。売電収入が大きく増減しない限り、毎年度減少していく見込みである。
④FIT収入割合は、全量を固定価格買取制度を利用して売電を行っているため、横ばいとなっている。
　当市の電気事業は、固定価格買取制度の終了後は発電施設を撤去して更地に戻し、事業を終了する計画としており、20年間の維持管理・設備更新に係る費用のほか、撤去費を見込んで収支計画を立てている。
　各指標による分析の結果、経営のリスクはないものと考えられる。</t>
    <rPh sb="16" eb="18">
      <t>ゾウカ</t>
    </rPh>
    <rPh sb="33" eb="34">
      <t>スク</t>
    </rPh>
    <rPh sb="47" eb="49">
      <t>ゾウカ</t>
    </rPh>
    <rPh sb="139" eb="141">
      <t>ジギョウ</t>
    </rPh>
    <rPh sb="141" eb="143">
      <t>ケイカク</t>
    </rPh>
    <rPh sb="175" eb="177">
      <t>ミコ</t>
    </rPh>
    <rPh sb="287" eb="289">
      <t>ブヒン</t>
    </rPh>
    <rPh sb="289" eb="291">
      <t>コウカン</t>
    </rPh>
    <rPh sb="292" eb="293">
      <t>オコナ</t>
    </rPh>
    <rPh sb="354" eb="356">
      <t>バイデン</t>
    </rPh>
    <rPh sb="356" eb="358">
      <t>シュウニュウ</t>
    </rPh>
    <rPh sb="359" eb="360">
      <t>オオ</t>
    </rPh>
    <rPh sb="362" eb="364">
      <t>ゾウゲン</t>
    </rPh>
    <rPh sb="367" eb="368">
      <t>カギ</t>
    </rPh>
    <rPh sb="370" eb="373">
      <t>マイネンド</t>
    </rPh>
    <rPh sb="373" eb="375">
      <t>ゲンショウ</t>
    </rPh>
    <rPh sb="379" eb="381">
      <t>ミコ</t>
    </rPh>
    <rPh sb="462" eb="464">
      <t>シセツ</t>
    </rPh>
    <rPh sb="482" eb="484">
      <t>ケイカク</t>
    </rPh>
    <rPh sb="500" eb="502">
      <t>セツビ</t>
    </rPh>
    <rPh sb="502" eb="504">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</si>
</sst>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35" fillId="0" borderId="18" xfId="2" applyFont="1" applyBorder="1" applyAlignment="1" applyProtection="1">
      <alignment horizontal="center" vertical="center" wrapText="1"/>
      <protection locked="0"/>
    </xf>
    <xf numFmtId="0" fontId="35"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494.6</c:v>
                </c:pt>
                <c:pt idx="1">
                  <c:v>185.1</c:v>
                </c:pt>
                <c:pt idx="2">
                  <c:v>455.9</c:v>
                </c:pt>
                <c:pt idx="3">
                  <c:v>167.7</c:v>
                </c:pt>
                <c:pt idx="4">
                  <c:v>170.5</c:v>
                </c:pt>
              </c:numCache>
            </c:numRef>
          </c:val>
          <c:extLst xmlns:c16r2="http://schemas.microsoft.com/office/drawing/2015/06/chart">
            <c:ext xmlns:c16="http://schemas.microsoft.com/office/drawing/2014/chart" uri="{C3380CC4-5D6E-409C-BE32-E72D297353CC}">
              <c16:uniqueId val="{00000000-1BAB-42BA-BCE9-DF40979CCCFD}"/>
            </c:ext>
          </c:extLst>
        </c:ser>
        <c:dLbls>
          <c:showLegendKey val="0"/>
          <c:showVal val="0"/>
          <c:showCatName val="0"/>
          <c:showSerName val="0"/>
          <c:showPercent val="0"/>
          <c:showBubbleSize val="0"/>
        </c:dLbls>
        <c:gapWidth val="180"/>
        <c:overlap val="-90"/>
        <c:axId val="170586880"/>
        <c:axId val="17058841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xmlns:c16r2="http://schemas.microsoft.com/office/drawing/2015/06/chart">
            <c:ext xmlns:c16="http://schemas.microsoft.com/office/drawing/2014/chart" uri="{C3380CC4-5D6E-409C-BE32-E72D297353CC}">
              <c16:uniqueId val="{00000001-1BAB-42BA-BCE9-DF40979CCCF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BAB-42BA-BCE9-DF40979CCCFD}"/>
            </c:ext>
          </c:extLst>
        </c:ser>
        <c:dLbls>
          <c:showLegendKey val="0"/>
          <c:showVal val="0"/>
          <c:showCatName val="0"/>
          <c:showSerName val="0"/>
          <c:showPercent val="0"/>
          <c:showBubbleSize val="0"/>
        </c:dLbls>
        <c:marker val="1"/>
        <c:smooth val="0"/>
        <c:axId val="170586880"/>
        <c:axId val="170588416"/>
      </c:lineChart>
      <c:catAx>
        <c:axId val="170586880"/>
        <c:scaling>
          <c:orientation val="minMax"/>
        </c:scaling>
        <c:delete val="0"/>
        <c:axPos val="b"/>
        <c:numFmt formatCode="ge" sourceLinked="1"/>
        <c:majorTickMark val="none"/>
        <c:minorTickMark val="none"/>
        <c:tickLblPos val="none"/>
        <c:crossAx val="170588416"/>
        <c:crosses val="autoZero"/>
        <c:auto val="0"/>
        <c:lblAlgn val="ctr"/>
        <c:lblOffset val="100"/>
        <c:noMultiLvlLbl val="1"/>
      </c:catAx>
      <c:valAx>
        <c:axId val="170588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5868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732-43AC-87F7-1065E186E0DB}"/>
            </c:ext>
          </c:extLst>
        </c:ser>
        <c:dLbls>
          <c:showLegendKey val="0"/>
          <c:showVal val="0"/>
          <c:showCatName val="0"/>
          <c:showSerName val="0"/>
          <c:showPercent val="0"/>
          <c:showBubbleSize val="0"/>
        </c:dLbls>
        <c:gapWidth val="180"/>
        <c:overlap val="-90"/>
        <c:axId val="229573760"/>
        <c:axId val="22957568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xmlns:c16r2="http://schemas.microsoft.com/office/drawing/2015/06/chart">
            <c:ext xmlns:c16="http://schemas.microsoft.com/office/drawing/2014/chart" uri="{C3380CC4-5D6E-409C-BE32-E72D297353CC}">
              <c16:uniqueId val="{00000001-A732-43AC-87F7-1065E186E0DB}"/>
            </c:ext>
          </c:extLst>
        </c:ser>
        <c:dLbls>
          <c:showLegendKey val="0"/>
          <c:showVal val="0"/>
          <c:showCatName val="0"/>
          <c:showSerName val="0"/>
          <c:showPercent val="0"/>
          <c:showBubbleSize val="0"/>
        </c:dLbls>
        <c:marker val="1"/>
        <c:smooth val="0"/>
        <c:axId val="229573760"/>
        <c:axId val="229575680"/>
      </c:lineChart>
      <c:catAx>
        <c:axId val="229573760"/>
        <c:scaling>
          <c:orientation val="minMax"/>
        </c:scaling>
        <c:delete val="0"/>
        <c:axPos val="b"/>
        <c:numFmt formatCode="ge" sourceLinked="1"/>
        <c:majorTickMark val="none"/>
        <c:minorTickMark val="none"/>
        <c:tickLblPos val="none"/>
        <c:crossAx val="229575680"/>
        <c:crosses val="autoZero"/>
        <c:auto val="0"/>
        <c:lblAlgn val="ctr"/>
        <c:lblOffset val="100"/>
        <c:noMultiLvlLbl val="1"/>
      </c:catAx>
      <c:valAx>
        <c:axId val="229575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573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75-4676-BB88-20271027A3DF}"/>
            </c:ext>
          </c:extLst>
        </c:ser>
        <c:dLbls>
          <c:showLegendKey val="0"/>
          <c:showVal val="0"/>
          <c:showCatName val="0"/>
          <c:showSerName val="0"/>
          <c:showPercent val="0"/>
          <c:showBubbleSize val="0"/>
        </c:dLbls>
        <c:gapWidth val="180"/>
        <c:overlap val="-90"/>
        <c:axId val="229622144"/>
        <c:axId val="22962406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75-4676-BB88-20271027A3DF}"/>
            </c:ext>
          </c:extLst>
        </c:ser>
        <c:dLbls>
          <c:showLegendKey val="0"/>
          <c:showVal val="0"/>
          <c:showCatName val="0"/>
          <c:showSerName val="0"/>
          <c:showPercent val="0"/>
          <c:showBubbleSize val="0"/>
        </c:dLbls>
        <c:marker val="1"/>
        <c:smooth val="0"/>
        <c:axId val="229622144"/>
        <c:axId val="229624064"/>
      </c:lineChart>
      <c:catAx>
        <c:axId val="229622144"/>
        <c:scaling>
          <c:orientation val="minMax"/>
        </c:scaling>
        <c:delete val="0"/>
        <c:axPos val="b"/>
        <c:numFmt formatCode="ge" sourceLinked="1"/>
        <c:majorTickMark val="none"/>
        <c:minorTickMark val="none"/>
        <c:tickLblPos val="none"/>
        <c:crossAx val="229624064"/>
        <c:crosses val="autoZero"/>
        <c:auto val="0"/>
        <c:lblAlgn val="ctr"/>
        <c:lblOffset val="100"/>
        <c:noMultiLvlLbl val="1"/>
      </c:catAx>
      <c:valAx>
        <c:axId val="229624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622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2E-461D-8D64-200DEA4E9E12}"/>
            </c:ext>
          </c:extLst>
        </c:ser>
        <c:dLbls>
          <c:showLegendKey val="0"/>
          <c:showVal val="0"/>
          <c:showCatName val="0"/>
          <c:showSerName val="0"/>
          <c:showPercent val="0"/>
          <c:showBubbleSize val="0"/>
        </c:dLbls>
        <c:gapWidth val="180"/>
        <c:overlap val="-90"/>
        <c:axId val="229719424"/>
        <c:axId val="22973388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2E-461D-8D64-200DEA4E9E12}"/>
            </c:ext>
          </c:extLst>
        </c:ser>
        <c:dLbls>
          <c:showLegendKey val="0"/>
          <c:showVal val="0"/>
          <c:showCatName val="0"/>
          <c:showSerName val="0"/>
          <c:showPercent val="0"/>
          <c:showBubbleSize val="0"/>
        </c:dLbls>
        <c:marker val="1"/>
        <c:smooth val="0"/>
        <c:axId val="229719424"/>
        <c:axId val="229733888"/>
      </c:lineChart>
      <c:catAx>
        <c:axId val="229719424"/>
        <c:scaling>
          <c:orientation val="minMax"/>
        </c:scaling>
        <c:delete val="0"/>
        <c:axPos val="b"/>
        <c:numFmt formatCode="ge" sourceLinked="1"/>
        <c:majorTickMark val="none"/>
        <c:minorTickMark val="none"/>
        <c:tickLblPos val="none"/>
        <c:crossAx val="229733888"/>
        <c:crosses val="autoZero"/>
        <c:auto val="0"/>
        <c:lblAlgn val="ctr"/>
        <c:lblOffset val="100"/>
        <c:noMultiLvlLbl val="1"/>
      </c:catAx>
      <c:valAx>
        <c:axId val="229733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719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E1-4824-AB3F-778FFE15E560}"/>
            </c:ext>
          </c:extLst>
        </c:ser>
        <c:dLbls>
          <c:showLegendKey val="0"/>
          <c:showVal val="0"/>
          <c:showCatName val="0"/>
          <c:showSerName val="0"/>
          <c:showPercent val="0"/>
          <c:showBubbleSize val="0"/>
        </c:dLbls>
        <c:gapWidth val="180"/>
        <c:overlap val="-90"/>
        <c:axId val="229751424"/>
        <c:axId val="22977408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E1-4824-AB3F-778FFE15E560}"/>
            </c:ext>
          </c:extLst>
        </c:ser>
        <c:dLbls>
          <c:showLegendKey val="0"/>
          <c:showVal val="0"/>
          <c:showCatName val="0"/>
          <c:showSerName val="0"/>
          <c:showPercent val="0"/>
          <c:showBubbleSize val="0"/>
        </c:dLbls>
        <c:marker val="1"/>
        <c:smooth val="0"/>
        <c:axId val="229751424"/>
        <c:axId val="229774080"/>
      </c:lineChart>
      <c:catAx>
        <c:axId val="229751424"/>
        <c:scaling>
          <c:orientation val="minMax"/>
        </c:scaling>
        <c:delete val="0"/>
        <c:axPos val="b"/>
        <c:numFmt formatCode="ge" sourceLinked="1"/>
        <c:majorTickMark val="none"/>
        <c:minorTickMark val="none"/>
        <c:tickLblPos val="none"/>
        <c:crossAx val="229774080"/>
        <c:crosses val="autoZero"/>
        <c:auto val="0"/>
        <c:lblAlgn val="ctr"/>
        <c:lblOffset val="100"/>
        <c:noMultiLvlLbl val="1"/>
      </c:catAx>
      <c:valAx>
        <c:axId val="229774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97514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1C-4986-9EDD-01DA1BEEEF30}"/>
            </c:ext>
          </c:extLst>
        </c:ser>
        <c:dLbls>
          <c:showLegendKey val="0"/>
          <c:showVal val="0"/>
          <c:showCatName val="0"/>
          <c:showSerName val="0"/>
          <c:showPercent val="0"/>
          <c:showBubbleSize val="0"/>
        </c:dLbls>
        <c:gapWidth val="180"/>
        <c:overlap val="-90"/>
        <c:axId val="229791616"/>
        <c:axId val="22980608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1C-4986-9EDD-01DA1BEEEF30}"/>
            </c:ext>
          </c:extLst>
        </c:ser>
        <c:dLbls>
          <c:showLegendKey val="0"/>
          <c:showVal val="0"/>
          <c:showCatName val="0"/>
          <c:showSerName val="0"/>
          <c:showPercent val="0"/>
          <c:showBubbleSize val="0"/>
        </c:dLbls>
        <c:marker val="1"/>
        <c:smooth val="0"/>
        <c:axId val="229791616"/>
        <c:axId val="229806080"/>
      </c:lineChart>
      <c:catAx>
        <c:axId val="229791616"/>
        <c:scaling>
          <c:orientation val="minMax"/>
        </c:scaling>
        <c:delete val="0"/>
        <c:axPos val="b"/>
        <c:numFmt formatCode="ge" sourceLinked="1"/>
        <c:majorTickMark val="none"/>
        <c:minorTickMark val="none"/>
        <c:tickLblPos val="none"/>
        <c:crossAx val="229806080"/>
        <c:crosses val="autoZero"/>
        <c:auto val="0"/>
        <c:lblAlgn val="ctr"/>
        <c:lblOffset val="100"/>
        <c:noMultiLvlLbl val="1"/>
      </c:catAx>
      <c:valAx>
        <c:axId val="229806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791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E1-4DF6-93D5-E6DCE9039013}"/>
            </c:ext>
          </c:extLst>
        </c:ser>
        <c:dLbls>
          <c:showLegendKey val="0"/>
          <c:showVal val="0"/>
          <c:showCatName val="0"/>
          <c:showSerName val="0"/>
          <c:showPercent val="0"/>
          <c:showBubbleSize val="0"/>
        </c:dLbls>
        <c:gapWidth val="180"/>
        <c:overlap val="-90"/>
        <c:axId val="229917824"/>
        <c:axId val="22991974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E1-4DF6-93D5-E6DCE9039013}"/>
            </c:ext>
          </c:extLst>
        </c:ser>
        <c:dLbls>
          <c:showLegendKey val="0"/>
          <c:showVal val="0"/>
          <c:showCatName val="0"/>
          <c:showSerName val="0"/>
          <c:showPercent val="0"/>
          <c:showBubbleSize val="0"/>
        </c:dLbls>
        <c:marker val="1"/>
        <c:smooth val="0"/>
        <c:axId val="229917824"/>
        <c:axId val="229919744"/>
      </c:lineChart>
      <c:catAx>
        <c:axId val="229917824"/>
        <c:scaling>
          <c:orientation val="minMax"/>
        </c:scaling>
        <c:delete val="0"/>
        <c:axPos val="b"/>
        <c:numFmt formatCode="ge" sourceLinked="1"/>
        <c:majorTickMark val="none"/>
        <c:minorTickMark val="none"/>
        <c:tickLblPos val="none"/>
        <c:crossAx val="229919744"/>
        <c:crosses val="autoZero"/>
        <c:auto val="0"/>
        <c:lblAlgn val="ctr"/>
        <c:lblOffset val="100"/>
        <c:noMultiLvlLbl val="1"/>
      </c:catAx>
      <c:valAx>
        <c:axId val="229919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91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A6-4FC6-8505-ED4EB28AD905}"/>
            </c:ext>
          </c:extLst>
        </c:ser>
        <c:dLbls>
          <c:showLegendKey val="0"/>
          <c:showVal val="0"/>
          <c:showCatName val="0"/>
          <c:showSerName val="0"/>
          <c:showPercent val="0"/>
          <c:showBubbleSize val="0"/>
        </c:dLbls>
        <c:gapWidth val="180"/>
        <c:overlap val="-90"/>
        <c:axId val="229958016"/>
        <c:axId val="22995993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A6-4FC6-8505-ED4EB28AD905}"/>
            </c:ext>
          </c:extLst>
        </c:ser>
        <c:dLbls>
          <c:showLegendKey val="0"/>
          <c:showVal val="0"/>
          <c:showCatName val="0"/>
          <c:showSerName val="0"/>
          <c:showPercent val="0"/>
          <c:showBubbleSize val="0"/>
        </c:dLbls>
        <c:marker val="1"/>
        <c:smooth val="0"/>
        <c:axId val="229958016"/>
        <c:axId val="229959936"/>
      </c:lineChart>
      <c:catAx>
        <c:axId val="229958016"/>
        <c:scaling>
          <c:orientation val="minMax"/>
        </c:scaling>
        <c:delete val="0"/>
        <c:axPos val="b"/>
        <c:numFmt formatCode="ge" sourceLinked="1"/>
        <c:majorTickMark val="none"/>
        <c:minorTickMark val="none"/>
        <c:tickLblPos val="none"/>
        <c:crossAx val="229959936"/>
        <c:crosses val="autoZero"/>
        <c:auto val="0"/>
        <c:lblAlgn val="ctr"/>
        <c:lblOffset val="100"/>
        <c:noMultiLvlLbl val="1"/>
      </c:catAx>
      <c:valAx>
        <c:axId val="229959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0C-485B-8B87-67F918DA4070}"/>
            </c:ext>
          </c:extLst>
        </c:ser>
        <c:dLbls>
          <c:showLegendKey val="0"/>
          <c:showVal val="0"/>
          <c:showCatName val="0"/>
          <c:showSerName val="0"/>
          <c:showPercent val="0"/>
          <c:showBubbleSize val="0"/>
        </c:dLbls>
        <c:gapWidth val="180"/>
        <c:overlap val="-90"/>
        <c:axId val="229985664"/>
        <c:axId val="22999603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0C-485B-8B87-67F918DA4070}"/>
            </c:ext>
          </c:extLst>
        </c:ser>
        <c:dLbls>
          <c:showLegendKey val="0"/>
          <c:showVal val="0"/>
          <c:showCatName val="0"/>
          <c:showSerName val="0"/>
          <c:showPercent val="0"/>
          <c:showBubbleSize val="0"/>
        </c:dLbls>
        <c:marker val="1"/>
        <c:smooth val="0"/>
        <c:axId val="229985664"/>
        <c:axId val="229996032"/>
      </c:lineChart>
      <c:catAx>
        <c:axId val="229985664"/>
        <c:scaling>
          <c:orientation val="minMax"/>
        </c:scaling>
        <c:delete val="0"/>
        <c:axPos val="b"/>
        <c:numFmt formatCode="ge" sourceLinked="1"/>
        <c:majorTickMark val="none"/>
        <c:minorTickMark val="none"/>
        <c:tickLblPos val="none"/>
        <c:crossAx val="229996032"/>
        <c:crosses val="autoZero"/>
        <c:auto val="0"/>
        <c:lblAlgn val="ctr"/>
        <c:lblOffset val="100"/>
        <c:noMultiLvlLbl val="1"/>
      </c:catAx>
      <c:valAx>
        <c:axId val="229996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985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D9-4BCF-8AF8-24762A410A71}"/>
            </c:ext>
          </c:extLst>
        </c:ser>
        <c:dLbls>
          <c:showLegendKey val="0"/>
          <c:showVal val="0"/>
          <c:showCatName val="0"/>
          <c:showSerName val="0"/>
          <c:showPercent val="0"/>
          <c:showBubbleSize val="0"/>
        </c:dLbls>
        <c:gapWidth val="180"/>
        <c:overlap val="-90"/>
        <c:axId val="230026624"/>
        <c:axId val="23010252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D9-4BCF-8AF8-24762A410A71}"/>
            </c:ext>
          </c:extLst>
        </c:ser>
        <c:dLbls>
          <c:showLegendKey val="0"/>
          <c:showVal val="0"/>
          <c:showCatName val="0"/>
          <c:showSerName val="0"/>
          <c:showPercent val="0"/>
          <c:showBubbleSize val="0"/>
        </c:dLbls>
        <c:marker val="1"/>
        <c:smooth val="0"/>
        <c:axId val="230026624"/>
        <c:axId val="230102528"/>
      </c:lineChart>
      <c:catAx>
        <c:axId val="230026624"/>
        <c:scaling>
          <c:orientation val="minMax"/>
        </c:scaling>
        <c:delete val="0"/>
        <c:axPos val="b"/>
        <c:numFmt formatCode="ge" sourceLinked="1"/>
        <c:majorTickMark val="none"/>
        <c:minorTickMark val="none"/>
        <c:tickLblPos val="none"/>
        <c:crossAx val="230102528"/>
        <c:crosses val="autoZero"/>
        <c:auto val="0"/>
        <c:lblAlgn val="ctr"/>
        <c:lblOffset val="100"/>
        <c:noMultiLvlLbl val="1"/>
      </c:catAx>
      <c:valAx>
        <c:axId val="230102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026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A4-4E7D-B5EA-B4117048340E}"/>
            </c:ext>
          </c:extLst>
        </c:ser>
        <c:dLbls>
          <c:showLegendKey val="0"/>
          <c:showVal val="0"/>
          <c:showCatName val="0"/>
          <c:showSerName val="0"/>
          <c:showPercent val="0"/>
          <c:showBubbleSize val="0"/>
        </c:dLbls>
        <c:gapWidth val="180"/>
        <c:overlap val="-90"/>
        <c:axId val="230140928"/>
        <c:axId val="230147200"/>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A4-4E7D-B5EA-B4117048340E}"/>
            </c:ext>
          </c:extLst>
        </c:ser>
        <c:dLbls>
          <c:showLegendKey val="0"/>
          <c:showVal val="0"/>
          <c:showCatName val="0"/>
          <c:showSerName val="0"/>
          <c:showPercent val="0"/>
          <c:showBubbleSize val="0"/>
        </c:dLbls>
        <c:marker val="1"/>
        <c:smooth val="0"/>
        <c:axId val="230140928"/>
        <c:axId val="230147200"/>
      </c:lineChart>
      <c:catAx>
        <c:axId val="230140928"/>
        <c:scaling>
          <c:orientation val="minMax"/>
        </c:scaling>
        <c:delete val="0"/>
        <c:axPos val="b"/>
        <c:numFmt formatCode="ge" sourceLinked="1"/>
        <c:majorTickMark val="none"/>
        <c:minorTickMark val="none"/>
        <c:tickLblPos val="none"/>
        <c:crossAx val="230147200"/>
        <c:crosses val="autoZero"/>
        <c:auto val="0"/>
        <c:lblAlgn val="ctr"/>
        <c:lblOffset val="100"/>
        <c:noMultiLvlLbl val="1"/>
      </c:catAx>
      <c:valAx>
        <c:axId val="230147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140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647</c:v>
                </c:pt>
                <c:pt idx="1">
                  <c:v>694.8</c:v>
                </c:pt>
                <c:pt idx="2">
                  <c:v>573.20000000000005</c:v>
                </c:pt>
                <c:pt idx="3">
                  <c:v>643.20000000000005</c:v>
                </c:pt>
                <c:pt idx="4">
                  <c:v>608.6</c:v>
                </c:pt>
              </c:numCache>
            </c:numRef>
          </c:val>
          <c:extLst xmlns:c16r2="http://schemas.microsoft.com/office/drawing/2015/06/chart">
            <c:ext xmlns:c16="http://schemas.microsoft.com/office/drawing/2014/chart" uri="{C3380CC4-5D6E-409C-BE32-E72D297353CC}">
              <c16:uniqueId val="{00000000-714D-4238-9166-DFCF1FE66E67}"/>
            </c:ext>
          </c:extLst>
        </c:ser>
        <c:dLbls>
          <c:showLegendKey val="0"/>
          <c:showVal val="0"/>
          <c:showCatName val="0"/>
          <c:showSerName val="0"/>
          <c:showPercent val="0"/>
          <c:showBubbleSize val="0"/>
        </c:dLbls>
        <c:gapWidth val="180"/>
        <c:overlap val="-90"/>
        <c:axId val="229037952"/>
        <c:axId val="22903948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xmlns:c16r2="http://schemas.microsoft.com/office/drawing/2015/06/chart">
            <c:ext xmlns:c16="http://schemas.microsoft.com/office/drawing/2014/chart" uri="{C3380CC4-5D6E-409C-BE32-E72D297353CC}">
              <c16:uniqueId val="{00000001-714D-4238-9166-DFCF1FE66E6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14D-4238-9166-DFCF1FE66E67}"/>
            </c:ext>
          </c:extLst>
        </c:ser>
        <c:dLbls>
          <c:showLegendKey val="0"/>
          <c:showVal val="0"/>
          <c:showCatName val="0"/>
          <c:showSerName val="0"/>
          <c:showPercent val="0"/>
          <c:showBubbleSize val="0"/>
        </c:dLbls>
        <c:marker val="1"/>
        <c:smooth val="0"/>
        <c:axId val="229037952"/>
        <c:axId val="229039488"/>
      </c:lineChart>
      <c:catAx>
        <c:axId val="229037952"/>
        <c:scaling>
          <c:orientation val="minMax"/>
        </c:scaling>
        <c:delete val="0"/>
        <c:axPos val="b"/>
        <c:numFmt formatCode="ge" sourceLinked="1"/>
        <c:majorTickMark val="none"/>
        <c:minorTickMark val="none"/>
        <c:tickLblPos val="none"/>
        <c:crossAx val="229039488"/>
        <c:crosses val="autoZero"/>
        <c:auto val="0"/>
        <c:lblAlgn val="ctr"/>
        <c:lblOffset val="100"/>
        <c:noMultiLvlLbl val="1"/>
      </c:catAx>
      <c:valAx>
        <c:axId val="229039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037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7D-49C4-9212-9462C0CD3C1C}"/>
            </c:ext>
          </c:extLst>
        </c:ser>
        <c:dLbls>
          <c:showLegendKey val="0"/>
          <c:showVal val="0"/>
          <c:showCatName val="0"/>
          <c:showSerName val="0"/>
          <c:showPercent val="0"/>
          <c:showBubbleSize val="0"/>
        </c:dLbls>
        <c:gapWidth val="180"/>
        <c:overlap val="-90"/>
        <c:axId val="230177024"/>
        <c:axId val="23017920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7D-49C4-9212-9462C0CD3C1C}"/>
            </c:ext>
          </c:extLst>
        </c:ser>
        <c:dLbls>
          <c:showLegendKey val="0"/>
          <c:showVal val="0"/>
          <c:showCatName val="0"/>
          <c:showSerName val="0"/>
          <c:showPercent val="0"/>
          <c:showBubbleSize val="0"/>
        </c:dLbls>
        <c:marker val="1"/>
        <c:smooth val="0"/>
        <c:axId val="230177024"/>
        <c:axId val="230179200"/>
      </c:lineChart>
      <c:catAx>
        <c:axId val="230177024"/>
        <c:scaling>
          <c:orientation val="minMax"/>
        </c:scaling>
        <c:delete val="0"/>
        <c:axPos val="b"/>
        <c:numFmt formatCode="ge" sourceLinked="1"/>
        <c:majorTickMark val="none"/>
        <c:minorTickMark val="none"/>
        <c:tickLblPos val="none"/>
        <c:crossAx val="230179200"/>
        <c:crosses val="autoZero"/>
        <c:auto val="0"/>
        <c:lblAlgn val="ctr"/>
        <c:lblOffset val="100"/>
        <c:noMultiLvlLbl val="1"/>
      </c:catAx>
      <c:valAx>
        <c:axId val="230179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177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A5-4E49-9BCB-BD3444241FF7}"/>
            </c:ext>
          </c:extLst>
        </c:ser>
        <c:dLbls>
          <c:showLegendKey val="0"/>
          <c:showVal val="0"/>
          <c:showCatName val="0"/>
          <c:showSerName val="0"/>
          <c:showPercent val="0"/>
          <c:showBubbleSize val="0"/>
        </c:dLbls>
        <c:gapWidth val="180"/>
        <c:overlap val="-90"/>
        <c:axId val="230213504"/>
        <c:axId val="2304901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A5-4E49-9BCB-BD3444241FF7}"/>
            </c:ext>
          </c:extLst>
        </c:ser>
        <c:dLbls>
          <c:showLegendKey val="0"/>
          <c:showVal val="0"/>
          <c:showCatName val="0"/>
          <c:showSerName val="0"/>
          <c:showPercent val="0"/>
          <c:showBubbleSize val="0"/>
        </c:dLbls>
        <c:marker val="1"/>
        <c:smooth val="0"/>
        <c:axId val="230213504"/>
        <c:axId val="230490112"/>
      </c:lineChart>
      <c:catAx>
        <c:axId val="230213504"/>
        <c:scaling>
          <c:orientation val="minMax"/>
        </c:scaling>
        <c:delete val="0"/>
        <c:axPos val="b"/>
        <c:numFmt formatCode="ge" sourceLinked="1"/>
        <c:majorTickMark val="none"/>
        <c:minorTickMark val="none"/>
        <c:tickLblPos val="none"/>
        <c:crossAx val="230490112"/>
        <c:crosses val="autoZero"/>
        <c:auto val="0"/>
        <c:lblAlgn val="ctr"/>
        <c:lblOffset val="100"/>
        <c:noMultiLvlLbl val="1"/>
      </c:catAx>
      <c:valAx>
        <c:axId val="230490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21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54-4390-85B8-A765D2DF059E}"/>
            </c:ext>
          </c:extLst>
        </c:ser>
        <c:dLbls>
          <c:showLegendKey val="0"/>
          <c:showVal val="0"/>
          <c:showCatName val="0"/>
          <c:showSerName val="0"/>
          <c:showPercent val="0"/>
          <c:showBubbleSize val="0"/>
        </c:dLbls>
        <c:gapWidth val="180"/>
        <c:overlap val="-90"/>
        <c:axId val="230528128"/>
        <c:axId val="23053004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54-4390-85B8-A765D2DF059E}"/>
            </c:ext>
          </c:extLst>
        </c:ser>
        <c:dLbls>
          <c:showLegendKey val="0"/>
          <c:showVal val="0"/>
          <c:showCatName val="0"/>
          <c:showSerName val="0"/>
          <c:showPercent val="0"/>
          <c:showBubbleSize val="0"/>
        </c:dLbls>
        <c:marker val="1"/>
        <c:smooth val="0"/>
        <c:axId val="230528128"/>
        <c:axId val="230530048"/>
      </c:lineChart>
      <c:catAx>
        <c:axId val="230528128"/>
        <c:scaling>
          <c:orientation val="minMax"/>
        </c:scaling>
        <c:delete val="0"/>
        <c:axPos val="b"/>
        <c:numFmt formatCode="ge" sourceLinked="1"/>
        <c:majorTickMark val="none"/>
        <c:minorTickMark val="none"/>
        <c:tickLblPos val="none"/>
        <c:crossAx val="230530048"/>
        <c:crosses val="autoZero"/>
        <c:auto val="0"/>
        <c:lblAlgn val="ctr"/>
        <c:lblOffset val="100"/>
        <c:noMultiLvlLbl val="1"/>
      </c:catAx>
      <c:valAx>
        <c:axId val="230530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528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EE-4EB1-8A77-F010D090DDE1}"/>
            </c:ext>
          </c:extLst>
        </c:ser>
        <c:dLbls>
          <c:showLegendKey val="0"/>
          <c:showVal val="0"/>
          <c:showCatName val="0"/>
          <c:showSerName val="0"/>
          <c:showPercent val="0"/>
          <c:showBubbleSize val="0"/>
        </c:dLbls>
        <c:gapWidth val="180"/>
        <c:overlap val="-90"/>
        <c:axId val="230240256"/>
        <c:axId val="23024217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EE-4EB1-8A77-F010D090DDE1}"/>
            </c:ext>
          </c:extLst>
        </c:ser>
        <c:dLbls>
          <c:showLegendKey val="0"/>
          <c:showVal val="0"/>
          <c:showCatName val="0"/>
          <c:showSerName val="0"/>
          <c:showPercent val="0"/>
          <c:showBubbleSize val="0"/>
        </c:dLbls>
        <c:marker val="1"/>
        <c:smooth val="0"/>
        <c:axId val="230240256"/>
        <c:axId val="230242176"/>
      </c:lineChart>
      <c:catAx>
        <c:axId val="230240256"/>
        <c:scaling>
          <c:orientation val="minMax"/>
        </c:scaling>
        <c:delete val="0"/>
        <c:axPos val="b"/>
        <c:numFmt formatCode="ge" sourceLinked="1"/>
        <c:majorTickMark val="none"/>
        <c:minorTickMark val="none"/>
        <c:tickLblPos val="none"/>
        <c:crossAx val="230242176"/>
        <c:crosses val="autoZero"/>
        <c:auto val="0"/>
        <c:lblAlgn val="ctr"/>
        <c:lblOffset val="100"/>
        <c:noMultiLvlLbl val="1"/>
      </c:catAx>
      <c:valAx>
        <c:axId val="23024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240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6C-4273-92EE-19168F597EDC}"/>
            </c:ext>
          </c:extLst>
        </c:ser>
        <c:dLbls>
          <c:showLegendKey val="0"/>
          <c:showVal val="0"/>
          <c:showCatName val="0"/>
          <c:showSerName val="0"/>
          <c:showPercent val="0"/>
          <c:showBubbleSize val="0"/>
        </c:dLbls>
        <c:gapWidth val="180"/>
        <c:overlap val="-90"/>
        <c:axId val="230276096"/>
        <c:axId val="23027827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6C-4273-92EE-19168F597EDC}"/>
            </c:ext>
          </c:extLst>
        </c:ser>
        <c:dLbls>
          <c:showLegendKey val="0"/>
          <c:showVal val="0"/>
          <c:showCatName val="0"/>
          <c:showSerName val="0"/>
          <c:showPercent val="0"/>
          <c:showBubbleSize val="0"/>
        </c:dLbls>
        <c:marker val="1"/>
        <c:smooth val="0"/>
        <c:axId val="230276096"/>
        <c:axId val="230278272"/>
      </c:lineChart>
      <c:catAx>
        <c:axId val="230276096"/>
        <c:scaling>
          <c:orientation val="minMax"/>
        </c:scaling>
        <c:delete val="0"/>
        <c:axPos val="b"/>
        <c:numFmt formatCode="ge" sourceLinked="1"/>
        <c:majorTickMark val="none"/>
        <c:minorTickMark val="none"/>
        <c:tickLblPos val="none"/>
        <c:crossAx val="230278272"/>
        <c:crosses val="autoZero"/>
        <c:auto val="0"/>
        <c:lblAlgn val="ctr"/>
        <c:lblOffset val="100"/>
        <c:noMultiLvlLbl val="1"/>
      </c:catAx>
      <c:valAx>
        <c:axId val="230278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27609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28-4FD2-9016-DDDB398A6364}"/>
            </c:ext>
          </c:extLst>
        </c:ser>
        <c:dLbls>
          <c:showLegendKey val="0"/>
          <c:showVal val="0"/>
          <c:showCatName val="0"/>
          <c:showSerName val="0"/>
          <c:showPercent val="0"/>
          <c:showBubbleSize val="0"/>
        </c:dLbls>
        <c:gapWidth val="180"/>
        <c:overlap val="-90"/>
        <c:axId val="230385920"/>
        <c:axId val="23039219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28-4FD2-9016-DDDB398A6364}"/>
            </c:ext>
          </c:extLst>
        </c:ser>
        <c:dLbls>
          <c:showLegendKey val="0"/>
          <c:showVal val="0"/>
          <c:showCatName val="0"/>
          <c:showSerName val="0"/>
          <c:showPercent val="0"/>
          <c:showBubbleSize val="0"/>
        </c:dLbls>
        <c:marker val="1"/>
        <c:smooth val="0"/>
        <c:axId val="230385920"/>
        <c:axId val="230392192"/>
      </c:lineChart>
      <c:catAx>
        <c:axId val="230385920"/>
        <c:scaling>
          <c:orientation val="minMax"/>
        </c:scaling>
        <c:delete val="0"/>
        <c:axPos val="b"/>
        <c:numFmt formatCode="ge" sourceLinked="1"/>
        <c:majorTickMark val="none"/>
        <c:minorTickMark val="none"/>
        <c:tickLblPos val="none"/>
        <c:crossAx val="230392192"/>
        <c:crosses val="autoZero"/>
        <c:auto val="0"/>
        <c:lblAlgn val="ctr"/>
        <c:lblOffset val="100"/>
        <c:noMultiLvlLbl val="1"/>
      </c:catAx>
      <c:valAx>
        <c:axId val="230392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385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13.9</c:v>
                </c:pt>
                <c:pt idx="1">
                  <c:v>14.8</c:v>
                </c:pt>
                <c:pt idx="2">
                  <c:v>13.5</c:v>
                </c:pt>
                <c:pt idx="3">
                  <c:v>13</c:v>
                </c:pt>
                <c:pt idx="4">
                  <c:v>13.6</c:v>
                </c:pt>
              </c:numCache>
            </c:numRef>
          </c:val>
          <c:extLst xmlns:c16r2="http://schemas.microsoft.com/office/drawing/2015/06/chart">
            <c:ext xmlns:c16="http://schemas.microsoft.com/office/drawing/2014/chart" uri="{C3380CC4-5D6E-409C-BE32-E72D297353CC}">
              <c16:uniqueId val="{00000000-1DE4-4DF9-8020-D1665576AEC4}"/>
            </c:ext>
          </c:extLst>
        </c:ser>
        <c:dLbls>
          <c:showLegendKey val="0"/>
          <c:showVal val="0"/>
          <c:showCatName val="0"/>
          <c:showSerName val="0"/>
          <c:showPercent val="0"/>
          <c:showBubbleSize val="0"/>
        </c:dLbls>
        <c:gapWidth val="180"/>
        <c:overlap val="-90"/>
        <c:axId val="230434304"/>
        <c:axId val="23043622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xmlns:c16r2="http://schemas.microsoft.com/office/drawing/2015/06/chart">
            <c:ext xmlns:c16="http://schemas.microsoft.com/office/drawing/2014/chart" uri="{C3380CC4-5D6E-409C-BE32-E72D297353CC}">
              <c16:uniqueId val="{00000001-1DE4-4DF9-8020-D1665576AEC4}"/>
            </c:ext>
          </c:extLst>
        </c:ser>
        <c:dLbls>
          <c:showLegendKey val="0"/>
          <c:showVal val="0"/>
          <c:showCatName val="0"/>
          <c:showSerName val="0"/>
          <c:showPercent val="0"/>
          <c:showBubbleSize val="0"/>
        </c:dLbls>
        <c:marker val="1"/>
        <c:smooth val="0"/>
        <c:axId val="230434304"/>
        <c:axId val="230436224"/>
      </c:lineChart>
      <c:catAx>
        <c:axId val="230434304"/>
        <c:scaling>
          <c:orientation val="minMax"/>
        </c:scaling>
        <c:delete val="0"/>
        <c:axPos val="b"/>
        <c:numFmt formatCode="ge" sourceLinked="1"/>
        <c:majorTickMark val="none"/>
        <c:minorTickMark val="none"/>
        <c:tickLblPos val="none"/>
        <c:crossAx val="230436224"/>
        <c:crosses val="autoZero"/>
        <c:auto val="0"/>
        <c:lblAlgn val="ctr"/>
        <c:lblOffset val="100"/>
        <c:noMultiLvlLbl val="1"/>
      </c:catAx>
      <c:valAx>
        <c:axId val="230436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43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57.6</c:v>
                </c:pt>
                <c:pt idx="1">
                  <c:v>0.5</c:v>
                </c:pt>
                <c:pt idx="2">
                  <c:v>0.3</c:v>
                </c:pt>
                <c:pt idx="3">
                  <c:v>1.2</c:v>
                </c:pt>
                <c:pt idx="4">
                  <c:v>13</c:v>
                </c:pt>
              </c:numCache>
            </c:numRef>
          </c:val>
          <c:extLst xmlns:c16r2="http://schemas.microsoft.com/office/drawing/2015/06/chart">
            <c:ext xmlns:c16="http://schemas.microsoft.com/office/drawing/2014/chart" uri="{C3380CC4-5D6E-409C-BE32-E72D297353CC}">
              <c16:uniqueId val="{00000000-B271-4DC4-91F8-78C153AC10F8}"/>
            </c:ext>
          </c:extLst>
        </c:ser>
        <c:dLbls>
          <c:showLegendKey val="0"/>
          <c:showVal val="0"/>
          <c:showCatName val="0"/>
          <c:showSerName val="0"/>
          <c:showPercent val="0"/>
          <c:showBubbleSize val="0"/>
        </c:dLbls>
        <c:gapWidth val="180"/>
        <c:overlap val="-90"/>
        <c:axId val="230465920"/>
        <c:axId val="23046784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xmlns:c16r2="http://schemas.microsoft.com/office/drawing/2015/06/chart">
            <c:ext xmlns:c16="http://schemas.microsoft.com/office/drawing/2014/chart" uri="{C3380CC4-5D6E-409C-BE32-E72D297353CC}">
              <c16:uniqueId val="{00000001-B271-4DC4-91F8-78C153AC10F8}"/>
            </c:ext>
          </c:extLst>
        </c:ser>
        <c:dLbls>
          <c:showLegendKey val="0"/>
          <c:showVal val="0"/>
          <c:showCatName val="0"/>
          <c:showSerName val="0"/>
          <c:showPercent val="0"/>
          <c:showBubbleSize val="0"/>
        </c:dLbls>
        <c:marker val="1"/>
        <c:smooth val="0"/>
        <c:axId val="230465920"/>
        <c:axId val="230467840"/>
      </c:lineChart>
      <c:catAx>
        <c:axId val="230465920"/>
        <c:scaling>
          <c:orientation val="minMax"/>
        </c:scaling>
        <c:delete val="0"/>
        <c:axPos val="b"/>
        <c:numFmt formatCode="ge" sourceLinked="1"/>
        <c:majorTickMark val="none"/>
        <c:minorTickMark val="none"/>
        <c:tickLblPos val="none"/>
        <c:crossAx val="230467840"/>
        <c:crosses val="autoZero"/>
        <c:auto val="0"/>
        <c:lblAlgn val="ctr"/>
        <c:lblOffset val="100"/>
        <c:noMultiLvlLbl val="1"/>
      </c:catAx>
      <c:valAx>
        <c:axId val="23046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4659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606.79999999999995</c:v>
                </c:pt>
                <c:pt idx="1">
                  <c:v>475.9</c:v>
                </c:pt>
                <c:pt idx="2">
                  <c:v>561.29999999999995</c:v>
                </c:pt>
                <c:pt idx="3">
                  <c:v>543.5</c:v>
                </c:pt>
                <c:pt idx="4">
                  <c:v>482.3</c:v>
                </c:pt>
              </c:numCache>
            </c:numRef>
          </c:val>
          <c:extLst xmlns:c16r2="http://schemas.microsoft.com/office/drawing/2015/06/chart">
            <c:ext xmlns:c16="http://schemas.microsoft.com/office/drawing/2014/chart" uri="{C3380CC4-5D6E-409C-BE32-E72D297353CC}">
              <c16:uniqueId val="{00000000-6476-4450-83E1-123EB5623401}"/>
            </c:ext>
          </c:extLst>
        </c:ser>
        <c:dLbls>
          <c:showLegendKey val="0"/>
          <c:showVal val="0"/>
          <c:showCatName val="0"/>
          <c:showSerName val="0"/>
          <c:showPercent val="0"/>
          <c:showBubbleSize val="0"/>
        </c:dLbls>
        <c:gapWidth val="180"/>
        <c:overlap val="-90"/>
        <c:axId val="230976512"/>
        <c:axId val="23098278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xmlns:c16r2="http://schemas.microsoft.com/office/drawing/2015/06/chart">
            <c:ext xmlns:c16="http://schemas.microsoft.com/office/drawing/2014/chart" uri="{C3380CC4-5D6E-409C-BE32-E72D297353CC}">
              <c16:uniqueId val="{00000001-6476-4450-83E1-123EB5623401}"/>
            </c:ext>
          </c:extLst>
        </c:ser>
        <c:dLbls>
          <c:showLegendKey val="0"/>
          <c:showVal val="0"/>
          <c:showCatName val="0"/>
          <c:showSerName val="0"/>
          <c:showPercent val="0"/>
          <c:showBubbleSize val="0"/>
        </c:dLbls>
        <c:marker val="1"/>
        <c:smooth val="0"/>
        <c:axId val="230976512"/>
        <c:axId val="230982784"/>
      </c:lineChart>
      <c:catAx>
        <c:axId val="230976512"/>
        <c:scaling>
          <c:orientation val="minMax"/>
        </c:scaling>
        <c:delete val="0"/>
        <c:axPos val="b"/>
        <c:numFmt formatCode="ge" sourceLinked="1"/>
        <c:majorTickMark val="none"/>
        <c:minorTickMark val="none"/>
        <c:tickLblPos val="none"/>
        <c:crossAx val="230982784"/>
        <c:crosses val="autoZero"/>
        <c:auto val="0"/>
        <c:lblAlgn val="ctr"/>
        <c:lblOffset val="100"/>
        <c:noMultiLvlLbl val="1"/>
      </c:catAx>
      <c:valAx>
        <c:axId val="23098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976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93-4A20-B99D-D00F36983FF7}"/>
            </c:ext>
          </c:extLst>
        </c:ser>
        <c:dLbls>
          <c:showLegendKey val="0"/>
          <c:showVal val="0"/>
          <c:showCatName val="0"/>
          <c:showSerName val="0"/>
          <c:showPercent val="0"/>
          <c:showBubbleSize val="0"/>
        </c:dLbls>
        <c:gapWidth val="180"/>
        <c:overlap val="-90"/>
        <c:axId val="230623488"/>
        <c:axId val="23063795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93-4A20-B99D-D00F36983FF7}"/>
            </c:ext>
          </c:extLst>
        </c:ser>
        <c:dLbls>
          <c:showLegendKey val="0"/>
          <c:showVal val="0"/>
          <c:showCatName val="0"/>
          <c:showSerName val="0"/>
          <c:showPercent val="0"/>
          <c:showBubbleSize val="0"/>
        </c:dLbls>
        <c:marker val="1"/>
        <c:smooth val="0"/>
        <c:axId val="230623488"/>
        <c:axId val="230637952"/>
      </c:lineChart>
      <c:catAx>
        <c:axId val="230623488"/>
        <c:scaling>
          <c:orientation val="minMax"/>
        </c:scaling>
        <c:delete val="0"/>
        <c:axPos val="b"/>
        <c:numFmt formatCode="ge" sourceLinked="1"/>
        <c:majorTickMark val="none"/>
        <c:minorTickMark val="none"/>
        <c:tickLblPos val="none"/>
        <c:crossAx val="230637952"/>
        <c:crosses val="autoZero"/>
        <c:auto val="0"/>
        <c:lblAlgn val="ctr"/>
        <c:lblOffset val="100"/>
        <c:noMultiLvlLbl val="1"/>
      </c:catAx>
      <c:valAx>
        <c:axId val="230637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623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0F-45E2-9162-2E97759D2A3B}"/>
            </c:ext>
          </c:extLst>
        </c:ser>
        <c:dLbls>
          <c:showLegendKey val="0"/>
          <c:showVal val="0"/>
          <c:showCatName val="0"/>
          <c:showSerName val="0"/>
          <c:showPercent val="0"/>
          <c:showBubbleSize val="0"/>
        </c:dLbls>
        <c:gapWidth val="180"/>
        <c:overlap val="-90"/>
        <c:axId val="229272576"/>
        <c:axId val="22928256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0F-45E2-9162-2E97759D2A3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4C0F-45E2-9162-2E97759D2A3B}"/>
            </c:ext>
          </c:extLst>
        </c:ser>
        <c:dLbls>
          <c:showLegendKey val="0"/>
          <c:showVal val="0"/>
          <c:showCatName val="0"/>
          <c:showSerName val="0"/>
          <c:showPercent val="0"/>
          <c:showBubbleSize val="0"/>
        </c:dLbls>
        <c:marker val="1"/>
        <c:smooth val="0"/>
        <c:axId val="229272576"/>
        <c:axId val="229282560"/>
      </c:lineChart>
      <c:catAx>
        <c:axId val="229272576"/>
        <c:scaling>
          <c:orientation val="minMax"/>
        </c:scaling>
        <c:delete val="0"/>
        <c:axPos val="b"/>
        <c:numFmt formatCode="ge" sourceLinked="1"/>
        <c:majorTickMark val="none"/>
        <c:minorTickMark val="none"/>
        <c:tickLblPos val="none"/>
        <c:crossAx val="229282560"/>
        <c:crosses val="autoZero"/>
        <c:auto val="0"/>
        <c:lblAlgn val="ctr"/>
        <c:lblOffset val="100"/>
        <c:noMultiLvlLbl val="1"/>
      </c:catAx>
      <c:valAx>
        <c:axId val="229282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272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C64-4A2A-91C6-082057F077C8}"/>
            </c:ext>
          </c:extLst>
        </c:ser>
        <c:dLbls>
          <c:showLegendKey val="0"/>
          <c:showVal val="0"/>
          <c:showCatName val="0"/>
          <c:showSerName val="0"/>
          <c:showPercent val="0"/>
          <c:showBubbleSize val="0"/>
        </c:dLbls>
        <c:gapWidth val="180"/>
        <c:overlap val="-90"/>
        <c:axId val="230655488"/>
        <c:axId val="23065740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xmlns:c16r2="http://schemas.microsoft.com/office/drawing/2015/06/chart">
            <c:ext xmlns:c16="http://schemas.microsoft.com/office/drawing/2014/chart" uri="{C3380CC4-5D6E-409C-BE32-E72D297353CC}">
              <c16:uniqueId val="{00000001-CC64-4A2A-91C6-082057F077C8}"/>
            </c:ext>
          </c:extLst>
        </c:ser>
        <c:dLbls>
          <c:showLegendKey val="0"/>
          <c:showVal val="0"/>
          <c:showCatName val="0"/>
          <c:showSerName val="0"/>
          <c:showPercent val="0"/>
          <c:showBubbleSize val="0"/>
        </c:dLbls>
        <c:marker val="1"/>
        <c:smooth val="0"/>
        <c:axId val="230655488"/>
        <c:axId val="230657408"/>
      </c:lineChart>
      <c:catAx>
        <c:axId val="230655488"/>
        <c:scaling>
          <c:orientation val="minMax"/>
        </c:scaling>
        <c:delete val="0"/>
        <c:axPos val="b"/>
        <c:numFmt formatCode="ge" sourceLinked="1"/>
        <c:majorTickMark val="none"/>
        <c:minorTickMark val="none"/>
        <c:tickLblPos val="none"/>
        <c:crossAx val="230657408"/>
        <c:crosses val="autoZero"/>
        <c:auto val="0"/>
        <c:lblAlgn val="ctr"/>
        <c:lblOffset val="100"/>
        <c:noMultiLvlLbl val="1"/>
      </c:catAx>
      <c:valAx>
        <c:axId val="230657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0655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11046.6</c:v>
                </c:pt>
                <c:pt idx="1">
                  <c:v>25137.7</c:v>
                </c:pt>
                <c:pt idx="2">
                  <c:v>9478.2999999999993</c:v>
                </c:pt>
                <c:pt idx="3">
                  <c:v>8695.4</c:v>
                </c:pt>
                <c:pt idx="4">
                  <c:v>25344</c:v>
                </c:pt>
              </c:numCache>
            </c:numRef>
          </c:val>
          <c:extLst xmlns:c16r2="http://schemas.microsoft.com/office/drawing/2015/06/chart">
            <c:ext xmlns:c16="http://schemas.microsoft.com/office/drawing/2014/chart" uri="{C3380CC4-5D6E-409C-BE32-E72D297353CC}">
              <c16:uniqueId val="{00000000-7819-46CF-B35A-D75B71BBE6EC}"/>
            </c:ext>
          </c:extLst>
        </c:ser>
        <c:dLbls>
          <c:showLegendKey val="0"/>
          <c:showVal val="0"/>
          <c:showCatName val="0"/>
          <c:showSerName val="0"/>
          <c:showPercent val="0"/>
          <c:showBubbleSize val="0"/>
        </c:dLbls>
        <c:gapWidth val="180"/>
        <c:overlap val="-90"/>
        <c:axId val="229309824"/>
        <c:axId val="22931609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xmlns:c16r2="http://schemas.microsoft.com/office/drawing/2015/06/chart">
            <c:ext xmlns:c16="http://schemas.microsoft.com/office/drawing/2014/chart" uri="{C3380CC4-5D6E-409C-BE32-E72D297353CC}">
              <c16:uniqueId val="{00000001-7819-46CF-B35A-D75B71BBE6EC}"/>
            </c:ext>
          </c:extLst>
        </c:ser>
        <c:dLbls>
          <c:showLegendKey val="0"/>
          <c:showVal val="0"/>
          <c:showCatName val="0"/>
          <c:showSerName val="0"/>
          <c:showPercent val="0"/>
          <c:showBubbleSize val="0"/>
        </c:dLbls>
        <c:marker val="1"/>
        <c:smooth val="0"/>
        <c:axId val="229309824"/>
        <c:axId val="229316096"/>
      </c:lineChart>
      <c:catAx>
        <c:axId val="229309824"/>
        <c:scaling>
          <c:orientation val="minMax"/>
        </c:scaling>
        <c:delete val="0"/>
        <c:axPos val="b"/>
        <c:numFmt formatCode="ge" sourceLinked="1"/>
        <c:majorTickMark val="none"/>
        <c:minorTickMark val="none"/>
        <c:tickLblPos val="none"/>
        <c:crossAx val="229316096"/>
        <c:crosses val="autoZero"/>
        <c:auto val="0"/>
        <c:lblAlgn val="ctr"/>
        <c:lblOffset val="100"/>
        <c:noMultiLvlLbl val="1"/>
      </c:catAx>
      <c:valAx>
        <c:axId val="229316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30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155141</c:v>
                </c:pt>
                <c:pt idx="1">
                  <c:v>85474</c:v>
                </c:pt>
                <c:pt idx="2">
                  <c:v>120143</c:v>
                </c:pt>
                <c:pt idx="3">
                  <c:v>118348</c:v>
                </c:pt>
                <c:pt idx="4">
                  <c:v>122307</c:v>
                </c:pt>
              </c:numCache>
            </c:numRef>
          </c:val>
          <c:extLst xmlns:c16r2="http://schemas.microsoft.com/office/drawing/2015/06/chart">
            <c:ext xmlns:c16="http://schemas.microsoft.com/office/drawing/2014/chart" uri="{C3380CC4-5D6E-409C-BE32-E72D297353CC}">
              <c16:uniqueId val="{00000000-7555-4D5E-9CA3-11049ECDC8C5}"/>
            </c:ext>
          </c:extLst>
        </c:ser>
        <c:dLbls>
          <c:showLegendKey val="0"/>
          <c:showVal val="0"/>
          <c:showCatName val="0"/>
          <c:showSerName val="0"/>
          <c:showPercent val="0"/>
          <c:showBubbleSize val="0"/>
        </c:dLbls>
        <c:gapWidth val="180"/>
        <c:overlap val="-90"/>
        <c:axId val="229362304"/>
        <c:axId val="22936857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xmlns:c16r2="http://schemas.microsoft.com/office/drawing/2015/06/chart">
            <c:ext xmlns:c16="http://schemas.microsoft.com/office/drawing/2014/chart" uri="{C3380CC4-5D6E-409C-BE32-E72D297353CC}">
              <c16:uniqueId val="{00000001-7555-4D5E-9CA3-11049ECDC8C5}"/>
            </c:ext>
          </c:extLst>
        </c:ser>
        <c:dLbls>
          <c:showLegendKey val="0"/>
          <c:showVal val="0"/>
          <c:showCatName val="0"/>
          <c:showSerName val="0"/>
          <c:showPercent val="0"/>
          <c:showBubbleSize val="0"/>
        </c:dLbls>
        <c:marker val="1"/>
        <c:smooth val="0"/>
        <c:axId val="229362304"/>
        <c:axId val="229368576"/>
      </c:lineChart>
      <c:catAx>
        <c:axId val="229362304"/>
        <c:scaling>
          <c:orientation val="minMax"/>
        </c:scaling>
        <c:delete val="0"/>
        <c:axPos val="b"/>
        <c:numFmt formatCode="ge" sourceLinked="1"/>
        <c:majorTickMark val="none"/>
        <c:minorTickMark val="none"/>
        <c:tickLblPos val="none"/>
        <c:crossAx val="229368576"/>
        <c:crosses val="autoZero"/>
        <c:auto val="0"/>
        <c:lblAlgn val="ctr"/>
        <c:lblOffset val="100"/>
        <c:noMultiLvlLbl val="1"/>
      </c:catAx>
      <c:valAx>
        <c:axId val="22936857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362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13.9</c:v>
                </c:pt>
                <c:pt idx="1">
                  <c:v>14.8</c:v>
                </c:pt>
                <c:pt idx="2">
                  <c:v>13.5</c:v>
                </c:pt>
                <c:pt idx="3">
                  <c:v>13</c:v>
                </c:pt>
                <c:pt idx="4">
                  <c:v>13.6</c:v>
                </c:pt>
              </c:numCache>
            </c:numRef>
          </c:val>
          <c:extLst xmlns:c16r2="http://schemas.microsoft.com/office/drawing/2015/06/chart">
            <c:ext xmlns:c16="http://schemas.microsoft.com/office/drawing/2014/chart" uri="{C3380CC4-5D6E-409C-BE32-E72D297353CC}">
              <c16:uniqueId val="{00000000-06BC-4292-A673-3EEAE9D0BF2D}"/>
            </c:ext>
          </c:extLst>
        </c:ser>
        <c:dLbls>
          <c:showLegendKey val="0"/>
          <c:showVal val="0"/>
          <c:showCatName val="0"/>
          <c:showSerName val="0"/>
          <c:showPercent val="0"/>
          <c:showBubbleSize val="0"/>
        </c:dLbls>
        <c:gapWidth val="180"/>
        <c:overlap val="-90"/>
        <c:axId val="229413632"/>
        <c:axId val="22941555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xmlns:c16r2="http://schemas.microsoft.com/office/drawing/2015/06/chart">
            <c:ext xmlns:c16="http://schemas.microsoft.com/office/drawing/2014/chart" uri="{C3380CC4-5D6E-409C-BE32-E72D297353CC}">
              <c16:uniqueId val="{00000001-06BC-4292-A673-3EEAE9D0BF2D}"/>
            </c:ext>
          </c:extLst>
        </c:ser>
        <c:dLbls>
          <c:showLegendKey val="0"/>
          <c:showVal val="0"/>
          <c:showCatName val="0"/>
          <c:showSerName val="0"/>
          <c:showPercent val="0"/>
          <c:showBubbleSize val="0"/>
        </c:dLbls>
        <c:marker val="1"/>
        <c:smooth val="0"/>
        <c:axId val="229413632"/>
        <c:axId val="229415552"/>
      </c:lineChart>
      <c:catAx>
        <c:axId val="229413632"/>
        <c:scaling>
          <c:orientation val="minMax"/>
        </c:scaling>
        <c:delete val="0"/>
        <c:axPos val="b"/>
        <c:numFmt formatCode="ge" sourceLinked="1"/>
        <c:majorTickMark val="none"/>
        <c:minorTickMark val="none"/>
        <c:tickLblPos val="none"/>
        <c:crossAx val="229415552"/>
        <c:crosses val="autoZero"/>
        <c:auto val="0"/>
        <c:lblAlgn val="ctr"/>
        <c:lblOffset val="100"/>
        <c:noMultiLvlLbl val="1"/>
      </c:catAx>
      <c:valAx>
        <c:axId val="22941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413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57.6</c:v>
                </c:pt>
                <c:pt idx="1">
                  <c:v>0.5</c:v>
                </c:pt>
                <c:pt idx="2">
                  <c:v>0.3</c:v>
                </c:pt>
                <c:pt idx="3">
                  <c:v>1.2</c:v>
                </c:pt>
                <c:pt idx="4">
                  <c:v>13</c:v>
                </c:pt>
              </c:numCache>
            </c:numRef>
          </c:val>
          <c:extLst xmlns:c16r2="http://schemas.microsoft.com/office/drawing/2015/06/chart">
            <c:ext xmlns:c16="http://schemas.microsoft.com/office/drawing/2014/chart" uri="{C3380CC4-5D6E-409C-BE32-E72D297353CC}">
              <c16:uniqueId val="{00000000-3B9A-42C7-BC70-5706F985B248}"/>
            </c:ext>
          </c:extLst>
        </c:ser>
        <c:dLbls>
          <c:showLegendKey val="0"/>
          <c:showVal val="0"/>
          <c:showCatName val="0"/>
          <c:showSerName val="0"/>
          <c:showPercent val="0"/>
          <c:showBubbleSize val="0"/>
        </c:dLbls>
        <c:gapWidth val="180"/>
        <c:overlap val="-90"/>
        <c:axId val="229440896"/>
        <c:axId val="2294553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xmlns:c16r2="http://schemas.microsoft.com/office/drawing/2015/06/chart">
            <c:ext xmlns:c16="http://schemas.microsoft.com/office/drawing/2014/chart" uri="{C3380CC4-5D6E-409C-BE32-E72D297353CC}">
              <c16:uniqueId val="{00000001-3B9A-42C7-BC70-5706F985B248}"/>
            </c:ext>
          </c:extLst>
        </c:ser>
        <c:dLbls>
          <c:showLegendKey val="0"/>
          <c:showVal val="0"/>
          <c:showCatName val="0"/>
          <c:showSerName val="0"/>
          <c:showPercent val="0"/>
          <c:showBubbleSize val="0"/>
        </c:dLbls>
        <c:marker val="1"/>
        <c:smooth val="0"/>
        <c:axId val="229440896"/>
        <c:axId val="229455360"/>
      </c:lineChart>
      <c:catAx>
        <c:axId val="229440896"/>
        <c:scaling>
          <c:orientation val="minMax"/>
        </c:scaling>
        <c:delete val="0"/>
        <c:axPos val="b"/>
        <c:numFmt formatCode="ge" sourceLinked="1"/>
        <c:majorTickMark val="none"/>
        <c:minorTickMark val="none"/>
        <c:tickLblPos val="none"/>
        <c:crossAx val="229455360"/>
        <c:crosses val="autoZero"/>
        <c:auto val="0"/>
        <c:lblAlgn val="ctr"/>
        <c:lblOffset val="100"/>
        <c:noMultiLvlLbl val="1"/>
      </c:catAx>
      <c:valAx>
        <c:axId val="229455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440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606.79999999999995</c:v>
                </c:pt>
                <c:pt idx="1">
                  <c:v>475.9</c:v>
                </c:pt>
                <c:pt idx="2">
                  <c:v>561.29999999999995</c:v>
                </c:pt>
                <c:pt idx="3">
                  <c:v>543.5</c:v>
                </c:pt>
                <c:pt idx="4">
                  <c:v>482.3</c:v>
                </c:pt>
              </c:numCache>
            </c:numRef>
          </c:val>
          <c:extLst xmlns:c16r2="http://schemas.microsoft.com/office/drawing/2015/06/chart">
            <c:ext xmlns:c16="http://schemas.microsoft.com/office/drawing/2014/chart" uri="{C3380CC4-5D6E-409C-BE32-E72D297353CC}">
              <c16:uniqueId val="{00000000-CD0F-4863-BA43-BC0FDEBBE7E1}"/>
            </c:ext>
          </c:extLst>
        </c:ser>
        <c:dLbls>
          <c:showLegendKey val="0"/>
          <c:showVal val="0"/>
          <c:showCatName val="0"/>
          <c:showSerName val="0"/>
          <c:showPercent val="0"/>
          <c:showBubbleSize val="0"/>
        </c:dLbls>
        <c:gapWidth val="180"/>
        <c:overlap val="-90"/>
        <c:axId val="229493376"/>
        <c:axId val="2295037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xmlns:c16r2="http://schemas.microsoft.com/office/drawing/2015/06/chart">
            <c:ext xmlns:c16="http://schemas.microsoft.com/office/drawing/2014/chart" uri="{C3380CC4-5D6E-409C-BE32-E72D297353CC}">
              <c16:uniqueId val="{00000001-CD0F-4863-BA43-BC0FDEBBE7E1}"/>
            </c:ext>
          </c:extLst>
        </c:ser>
        <c:dLbls>
          <c:showLegendKey val="0"/>
          <c:showVal val="0"/>
          <c:showCatName val="0"/>
          <c:showSerName val="0"/>
          <c:showPercent val="0"/>
          <c:showBubbleSize val="0"/>
        </c:dLbls>
        <c:marker val="1"/>
        <c:smooth val="0"/>
        <c:axId val="229493376"/>
        <c:axId val="229503744"/>
      </c:lineChart>
      <c:catAx>
        <c:axId val="229493376"/>
        <c:scaling>
          <c:orientation val="minMax"/>
        </c:scaling>
        <c:delete val="0"/>
        <c:axPos val="b"/>
        <c:numFmt formatCode="ge" sourceLinked="1"/>
        <c:majorTickMark val="none"/>
        <c:minorTickMark val="none"/>
        <c:tickLblPos val="none"/>
        <c:crossAx val="229503744"/>
        <c:crosses val="autoZero"/>
        <c:auto val="0"/>
        <c:lblAlgn val="ctr"/>
        <c:lblOffset val="100"/>
        <c:noMultiLvlLbl val="1"/>
      </c:catAx>
      <c:valAx>
        <c:axId val="229503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9493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0C-44A6-A60B-874798598D6F}"/>
            </c:ext>
          </c:extLst>
        </c:ser>
        <c:dLbls>
          <c:showLegendKey val="0"/>
          <c:showVal val="0"/>
          <c:showCatName val="0"/>
          <c:showSerName val="0"/>
          <c:showPercent val="0"/>
          <c:showBubbleSize val="0"/>
        </c:dLbls>
        <c:gapWidth val="180"/>
        <c:overlap val="-90"/>
        <c:axId val="229861248"/>
        <c:axId val="229863424"/>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0C-44A6-A60B-874798598D6F}"/>
            </c:ext>
          </c:extLst>
        </c:ser>
        <c:dLbls>
          <c:showLegendKey val="0"/>
          <c:showVal val="0"/>
          <c:showCatName val="0"/>
          <c:showSerName val="0"/>
          <c:showPercent val="0"/>
          <c:showBubbleSize val="0"/>
        </c:dLbls>
        <c:marker val="1"/>
        <c:smooth val="0"/>
        <c:axId val="229861248"/>
        <c:axId val="229863424"/>
      </c:lineChart>
      <c:catAx>
        <c:axId val="229861248"/>
        <c:scaling>
          <c:orientation val="minMax"/>
        </c:scaling>
        <c:delete val="0"/>
        <c:axPos val="b"/>
        <c:numFmt formatCode="ge" sourceLinked="1"/>
        <c:majorTickMark val="none"/>
        <c:minorTickMark val="none"/>
        <c:tickLblPos val="none"/>
        <c:crossAx val="229863424"/>
        <c:crosses val="autoZero"/>
        <c:auto val="0"/>
        <c:lblAlgn val="ctr"/>
        <c:lblOffset val="100"/>
        <c:noMultiLvlLbl val="1"/>
      </c:catAx>
      <c:valAx>
        <c:axId val="22986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298612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54391" y="7730796"/>
          <a:ext cx="5157407"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5883641" y="7730796"/>
          <a:ext cx="506215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1217641" y="7730796"/>
          <a:ext cx="5157409"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6635734" y="7730796"/>
          <a:ext cx="508692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2012188" y="7730796"/>
          <a:ext cx="5166932"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（最大出力合計2,889kW）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581892" y="12613574"/>
          <a:ext cx="5155586" cy="2904421"/>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581892" y="15672460"/>
          <a:ext cx="5155586" cy="28960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581892" y="18740252"/>
          <a:ext cx="5155586" cy="28960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581892" y="21790726"/>
          <a:ext cx="5155586" cy="28960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581892" y="24807554"/>
          <a:ext cx="5155586" cy="28960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6337723" y="12613574"/>
          <a:ext cx="4651774" cy="2904421"/>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6337723" y="15672460"/>
          <a:ext cx="4651774" cy="28960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6337723" y="18740252"/>
          <a:ext cx="4651774" cy="28960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6337723" y="21790726"/>
          <a:ext cx="4651774" cy="28960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6337723" y="24807554"/>
          <a:ext cx="4651774" cy="28960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1682854" y="12613574"/>
          <a:ext cx="4661299" cy="2904421"/>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1682854" y="15672460"/>
          <a:ext cx="4661299" cy="28960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1682854" y="18740252"/>
          <a:ext cx="4661299" cy="28960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1682854" y="21790726"/>
          <a:ext cx="4661299" cy="28960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1682854" y="24807554"/>
          <a:ext cx="4661299" cy="28960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6917890" y="12613574"/>
          <a:ext cx="4661300" cy="2904421"/>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6917890" y="15672460"/>
          <a:ext cx="4661300" cy="28960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6917890" y="18740252"/>
          <a:ext cx="4661300" cy="28960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6917890" y="21790726"/>
          <a:ext cx="4661300" cy="28960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6917890" y="24807554"/>
          <a:ext cx="4661300" cy="28960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2298895" y="12613574"/>
          <a:ext cx="4661298" cy="2904421"/>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2298895" y="15672460"/>
          <a:ext cx="4661298" cy="28960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2298895" y="18740252"/>
          <a:ext cx="4661298" cy="28960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2298895" y="21790726"/>
          <a:ext cx="4661298" cy="28960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2298895" y="24807554"/>
          <a:ext cx="4661298" cy="28960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334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334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334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334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334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335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335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335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335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335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335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335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3357"/>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3358"/>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3359"/>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3360"/>
                </a:ext>
              </a:extLst>
            </xdr:cNvPicPr>
          </xdr:nvPicPr>
          <xdr:blipFill>
            <a:blip xmlns:r="http://schemas.openxmlformats.org/officeDocument/2006/relationships" r:embed="rId46"/>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3361"/>
                </a:ext>
              </a:extLst>
            </xdr:cNvPicPr>
          </xdr:nvPicPr>
          <xdr:blipFill>
            <a:blip xmlns:r="http://schemas.openxmlformats.org/officeDocument/2006/relationships" r:embed="rId47"/>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3362"/>
                </a:ext>
              </a:extLst>
            </xdr:cNvPicPr>
          </xdr:nvPicPr>
          <xdr:blipFill>
            <a:blip xmlns:r="http://schemas.openxmlformats.org/officeDocument/2006/relationships" r:embed="rId48"/>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3363"/>
                </a:ext>
              </a:extLst>
            </xdr:cNvPicPr>
          </xdr:nvPicPr>
          <xdr:blipFill>
            <a:blip xmlns:r="http://schemas.openxmlformats.org/officeDocument/2006/relationships" r:embed="rId49"/>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3364"/>
                </a:ext>
              </a:extLst>
            </xdr:cNvPicPr>
          </xdr:nvPicPr>
          <xdr:blipFill>
            <a:blip xmlns:r="http://schemas.openxmlformats.org/officeDocument/2006/relationships" r:embed="rId50"/>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3365"/>
                </a:ext>
              </a:extLst>
            </xdr:cNvPicPr>
          </xdr:nvPicPr>
          <xdr:blipFill>
            <a:blip xmlns:r="http://schemas.openxmlformats.org/officeDocument/2006/relationships" r:embed="rId5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3366"/>
                </a:ext>
              </a:extLst>
            </xdr:cNvPicPr>
          </xdr:nvPicPr>
          <xdr:blipFill>
            <a:blip xmlns:r="http://schemas.openxmlformats.org/officeDocument/2006/relationships" r:embed="rId52"/>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3367"/>
                </a:ext>
              </a:extLst>
            </xdr:cNvPicPr>
          </xdr:nvPicPr>
          <xdr:blipFill>
            <a:blip xmlns:r="http://schemas.openxmlformats.org/officeDocument/2006/relationships" r:embed="rId53"/>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3368"/>
                </a:ext>
              </a:extLst>
            </xdr:cNvPicPr>
          </xdr:nvPicPr>
          <xdr:blipFill>
            <a:blip xmlns:r="http://schemas.openxmlformats.org/officeDocument/2006/relationships" r:embed="rId5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3369"/>
                </a:ext>
              </a:extLst>
            </xdr:cNvPicPr>
          </xdr:nvPicPr>
          <xdr:blipFill>
            <a:blip xmlns:r="http://schemas.openxmlformats.org/officeDocument/2006/relationships" r:embed="rId5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3370"/>
                </a:ext>
              </a:extLst>
            </xdr:cNvPicPr>
          </xdr:nvPicPr>
          <xdr:blipFill>
            <a:blip xmlns:r="http://schemas.openxmlformats.org/officeDocument/2006/relationships" r:embed="rId5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3371"/>
                </a:ext>
              </a:extLst>
            </xdr:cNvPicPr>
          </xdr:nvPicPr>
          <xdr:blipFill>
            <a:blip xmlns:r="http://schemas.openxmlformats.org/officeDocument/2006/relationships" r:embed="rId5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3372"/>
                </a:ext>
              </a:extLst>
            </xdr:cNvPicPr>
          </xdr:nvPicPr>
          <xdr:blipFill>
            <a:blip xmlns:r="http://schemas.openxmlformats.org/officeDocument/2006/relationships" r:embed="rId58"/>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3373"/>
                </a:ext>
              </a:extLst>
            </xdr:cNvPicPr>
          </xdr:nvPicPr>
          <xdr:blipFill>
            <a:blip xmlns:r="http://schemas.openxmlformats.org/officeDocument/2006/relationships" r:embed="rId59"/>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3374"/>
                </a:ext>
              </a:extLst>
            </xdr:cNvPicPr>
          </xdr:nvPicPr>
          <xdr:blipFill>
            <a:blip xmlns:r="http://schemas.openxmlformats.org/officeDocument/2006/relationships" r:embed="rId60"/>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3375"/>
                </a:ext>
              </a:extLst>
            </xdr:cNvPicPr>
          </xdr:nvPicPr>
          <xdr:blipFill>
            <a:blip xmlns:r="http://schemas.openxmlformats.org/officeDocument/2006/relationships" r:embed="rId6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3376"/>
                </a:ext>
              </a:extLst>
            </xdr:cNvPicPr>
          </xdr:nvPicPr>
          <xdr:blipFill>
            <a:blip xmlns:r="http://schemas.openxmlformats.org/officeDocument/2006/relationships" r:embed="rId6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3377"/>
                </a:ext>
              </a:extLst>
            </xdr:cNvPicPr>
          </xdr:nvPicPr>
          <xdr:blipFill>
            <a:blip xmlns:r="http://schemas.openxmlformats.org/officeDocument/2006/relationships" r:embed="rId6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3378"/>
                </a:ext>
              </a:extLst>
            </xdr:cNvPicPr>
          </xdr:nvPicPr>
          <xdr:blipFill>
            <a:blip xmlns:r="http://schemas.openxmlformats.org/officeDocument/2006/relationships" r:embed="rId6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3379"/>
                </a:ext>
              </a:extLst>
            </xdr:cNvPicPr>
          </xdr:nvPicPr>
          <xdr:blipFill>
            <a:blip xmlns:r="http://schemas.openxmlformats.org/officeDocument/2006/relationships" r:embed="rId6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3380"/>
                </a:ext>
              </a:extLst>
            </xdr:cNvPicPr>
          </xdr:nvPicPr>
          <xdr:blipFill>
            <a:blip xmlns:r="http://schemas.openxmlformats.org/officeDocument/2006/relationships" r:embed="rId6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3381"/>
                </a:ext>
              </a:extLst>
            </xdr:cNvPicPr>
          </xdr:nvPicPr>
          <xdr:blipFill>
            <a:blip xmlns:r="http://schemas.openxmlformats.org/officeDocument/2006/relationships" r:embed="rId6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3382"/>
                </a:ext>
              </a:extLst>
            </xdr:cNvPicPr>
          </xdr:nvPicPr>
          <xdr:blipFill>
            <a:blip xmlns:r="http://schemas.openxmlformats.org/officeDocument/2006/relationships" r:embed="rId6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3383"/>
                </a:ext>
              </a:extLst>
            </xdr:cNvPicPr>
          </xdr:nvPicPr>
          <xdr:blipFill>
            <a:blip xmlns:r="http://schemas.openxmlformats.org/officeDocument/2006/relationships" r:embed="rId6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3384"/>
                </a:ext>
              </a:extLst>
            </xdr:cNvPicPr>
          </xdr:nvPicPr>
          <xdr:blipFill>
            <a:blip xmlns:r="http://schemas.openxmlformats.org/officeDocument/2006/relationships" r:embed="rId6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3385"/>
                </a:ext>
              </a:extLst>
            </xdr:cNvPicPr>
          </xdr:nvPicPr>
          <xdr:blipFill>
            <a:blip xmlns:r="http://schemas.openxmlformats.org/officeDocument/2006/relationships" r:embed="rId61"/>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3386"/>
                </a:ext>
              </a:extLst>
            </xdr:cNvPicPr>
          </xdr:nvPicPr>
          <xdr:blipFill>
            <a:blip xmlns:r="http://schemas.openxmlformats.org/officeDocument/2006/relationships" r:embed="rId61"/>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3387"/>
                </a:ext>
              </a:extLst>
            </xdr:cNvPicPr>
          </xdr:nvPicPr>
          <xdr:blipFill>
            <a:blip xmlns:r="http://schemas.openxmlformats.org/officeDocument/2006/relationships" r:embed="rId61"/>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3388"/>
                </a:ext>
              </a:extLst>
            </xdr:cNvPicPr>
          </xdr:nvPicPr>
          <xdr:blipFill>
            <a:blip xmlns:r="http://schemas.openxmlformats.org/officeDocument/2006/relationships" r:embed="rId6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3389"/>
                </a:ext>
              </a:extLst>
            </xdr:cNvPicPr>
          </xdr:nvPicPr>
          <xdr:blipFill>
            <a:blip xmlns:r="http://schemas.openxmlformats.org/officeDocument/2006/relationships" r:embed="rId61"/>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3390"/>
                </a:ext>
              </a:extLst>
            </xdr:cNvPicPr>
          </xdr:nvPicPr>
          <xdr:blipFill>
            <a:blip xmlns:r="http://schemas.openxmlformats.org/officeDocument/2006/relationships" r:embed="rId6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3391"/>
                </a:ext>
              </a:extLst>
            </xdr:cNvPicPr>
          </xdr:nvPicPr>
          <xdr:blipFill>
            <a:blip xmlns:r="http://schemas.openxmlformats.org/officeDocument/2006/relationships" r:embed="rId6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3392"/>
                </a:ext>
              </a:extLst>
            </xdr:cNvPicPr>
          </xdr:nvPicPr>
          <xdr:blipFill>
            <a:blip xmlns:r="http://schemas.openxmlformats.org/officeDocument/2006/relationships" r:embed="rId6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election activeCell="B9" sqref="B9:E9"/>
    </sheetView>
  </sheetViews>
  <sheetFormatPr defaultColWidth="9" defaultRowHeight="18" x14ac:dyDescent="0.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x14ac:dyDescent="0.3">
      <c r="A1" s="1"/>
      <c r="B1" s="2" t="str">
        <f>データ!H6</f>
        <v>岩手県　北上市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2">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2">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265</v>
      </c>
      <c r="T3" s="132"/>
      <c r="U3" s="132"/>
      <c r="V3" s="132"/>
      <c r="W3" s="132"/>
      <c r="X3" s="132"/>
      <c r="Y3" s="132"/>
      <c r="Z3" s="132"/>
      <c r="AA3" s="132"/>
      <c r="AB3" s="132"/>
      <c r="AC3" s="132"/>
      <c r="AD3" s="132"/>
      <c r="AE3" s="132"/>
      <c r="AF3" s="132"/>
      <c r="AG3" s="132"/>
      <c r="AH3" s="133"/>
      <c r="AI3" s="1"/>
      <c r="AJ3" s="1"/>
      <c r="AK3" s="118" t="s">
        <v>267</v>
      </c>
      <c r="AL3" s="119"/>
      <c r="AM3" s="119"/>
      <c r="AN3" s="119"/>
      <c r="AO3" s="119"/>
      <c r="AP3" s="119"/>
      <c r="AQ3" s="120"/>
    </row>
    <row r="4" spans="1:43" ht="23.1" customHeight="1" x14ac:dyDescent="0.2">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2">
      <c r="A5" s="1"/>
      <c r="B5" s="140" t="str">
        <f>データ!M6</f>
        <v>-</v>
      </c>
      <c r="C5" s="141"/>
      <c r="D5" s="141"/>
      <c r="E5" s="141"/>
      <c r="F5" s="142" t="str">
        <f>データ!N6</f>
        <v>-</v>
      </c>
      <c r="G5" s="142"/>
      <c r="H5" s="142"/>
      <c r="I5" s="142"/>
      <c r="J5" s="142" t="str">
        <f>データ!O6</f>
        <v>-</v>
      </c>
      <c r="K5" s="142"/>
      <c r="L5" s="142"/>
      <c r="M5" s="142"/>
      <c r="N5" s="142">
        <f>データ!P6</f>
        <v>2</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2">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44.25" customHeight="1" x14ac:dyDescent="0.2">
      <c r="A7" s="1"/>
      <c r="B7" s="144" t="str">
        <f>データ!Q6</f>
        <v>-</v>
      </c>
      <c r="C7" s="142"/>
      <c r="D7" s="142"/>
      <c r="E7" s="142"/>
      <c r="F7" s="145" t="s">
        <v>127</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2">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5">
      <c r="A9" s="1"/>
      <c r="B9" s="152" t="s">
        <v>129</v>
      </c>
      <c r="C9" s="153"/>
      <c r="D9" s="153"/>
      <c r="E9" s="153"/>
      <c r="F9" s="154">
        <f>データ!V6</f>
        <v>83.1</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5">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2">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2">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2">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2">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2">
      <c r="A15" s="1"/>
      <c r="B15" s="168" t="s">
        <v>23</v>
      </c>
      <c r="C15" s="169"/>
      <c r="D15" s="169"/>
      <c r="E15" s="170"/>
      <c r="F15" s="171">
        <f>データ!AL6</f>
        <v>3517</v>
      </c>
      <c r="G15" s="171"/>
      <c r="H15" s="171">
        <f>データ!AM6</f>
        <v>3763</v>
      </c>
      <c r="I15" s="171"/>
      <c r="J15" s="171">
        <f>データ!AN6</f>
        <v>3425</v>
      </c>
      <c r="K15" s="171"/>
      <c r="L15" s="171">
        <f>データ!AO6</f>
        <v>3299</v>
      </c>
      <c r="M15" s="171"/>
      <c r="N15" s="172">
        <f>データ!AP6</f>
        <v>3445</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5">
      <c r="A16" s="1"/>
      <c r="B16" s="174" t="s">
        <v>24</v>
      </c>
      <c r="C16" s="175"/>
      <c r="D16" s="175"/>
      <c r="E16" s="176"/>
      <c r="F16" s="177">
        <f>データ!AQ6</f>
        <v>3517</v>
      </c>
      <c r="G16" s="177"/>
      <c r="H16" s="177">
        <f>データ!AR6</f>
        <v>3763</v>
      </c>
      <c r="I16" s="177"/>
      <c r="J16" s="177">
        <f>データ!AS6</f>
        <v>3425</v>
      </c>
      <c r="K16" s="177"/>
      <c r="L16" s="177">
        <f>データ!AT6</f>
        <v>3299</v>
      </c>
      <c r="M16" s="177"/>
      <c r="N16" s="166">
        <f>データ!AU6</f>
        <v>3445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5">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2">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5">
      <c r="A19" s="1"/>
      <c r="B19" s="174" t="s">
        <v>27</v>
      </c>
      <c r="C19" s="175"/>
      <c r="D19" s="175"/>
      <c r="E19" s="176"/>
      <c r="F19" s="180" t="str">
        <f>データ!AV6</f>
        <v>-</v>
      </c>
      <c r="G19" s="180"/>
      <c r="H19" s="180"/>
      <c r="I19" s="180">
        <f>データ!AW6</f>
        <v>135497</v>
      </c>
      <c r="J19" s="180"/>
      <c r="K19" s="180"/>
      <c r="L19" s="180">
        <f>データ!AX6</f>
        <v>135497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2">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5">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2">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x14ac:dyDescent="0.2">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2">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2">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2">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2">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2">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2">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2">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2">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2">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2">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2">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2">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2">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2">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5">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 customHeight="1" x14ac:dyDescent="0.2">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5">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268</v>
      </c>
      <c r="AL40" s="119"/>
      <c r="AM40" s="119"/>
      <c r="AN40" s="119"/>
      <c r="AO40" s="119"/>
      <c r="AP40" s="119"/>
      <c r="AQ40" s="120"/>
    </row>
    <row r="41" spans="1:43" ht="29.4" customHeight="1" x14ac:dyDescent="0.2">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2">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2">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2">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2">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2">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2">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2">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2">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2">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2">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2">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2">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2">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2">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2">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2">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2">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2">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2">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2">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2">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2">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2">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2">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2">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2">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2">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2">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2">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2">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2">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2">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2">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2">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2">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2">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2">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2">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2">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2">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2">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2">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2">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2">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2">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2">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2">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2">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2">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2">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2">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2">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2">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2">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2">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2">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2">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2">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266</v>
      </c>
      <c r="AL99" s="191"/>
      <c r="AM99" s="191"/>
      <c r="AN99" s="191"/>
      <c r="AO99" s="191"/>
      <c r="AP99" s="191"/>
      <c r="AQ99" s="192"/>
    </row>
    <row r="100" spans="1:43" ht="16.350000000000001" customHeight="1" x14ac:dyDescent="0.2">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2">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2">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2">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2">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2">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2">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2">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2">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2">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2">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2">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2">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2">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2">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2">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2">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5">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2">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UTzVk85poJ3fK5t9VoPsKTLIruPWeF7E9r9+Vy48m3TMezqCTBYqm3+gjmQEWRI7npL1zSigt7rIRmqDsWLkA==" saltValue="sfiVnomao7ApW62kn2sSt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5" width="12.109375" customWidth="1"/>
    <col min="16" max="16" width="27"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2">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2">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2">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2">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2.8" x14ac:dyDescent="0.2">
      <c r="A6" s="49" t="s">
        <v>114</v>
      </c>
      <c r="B6" s="67" t="str">
        <f>B7</f>
        <v>2018</v>
      </c>
      <c r="C6" s="67" t="str">
        <f t="shared" ref="C6:AX6" si="6">C7</f>
        <v>032069</v>
      </c>
      <c r="D6" s="67" t="str">
        <f t="shared" si="6"/>
        <v>47</v>
      </c>
      <c r="E6" s="67" t="str">
        <f t="shared" si="6"/>
        <v>04</v>
      </c>
      <c r="F6" s="67" t="str">
        <f t="shared" si="6"/>
        <v>0</v>
      </c>
      <c r="G6" s="67" t="str">
        <f t="shared" si="6"/>
        <v>000</v>
      </c>
      <c r="H6" s="67" t="str">
        <f t="shared" si="6"/>
        <v>岩手県　北上市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2</v>
      </c>
      <c r="Q6" s="69" t="str">
        <f t="shared" si="6"/>
        <v>-</v>
      </c>
      <c r="R6" s="70" t="str">
        <f>R7</f>
        <v>令和16年３月31日　北上第１ソーラー発電所</v>
      </c>
      <c r="S6" s="71" t="str">
        <f t="shared" si="6"/>
        <v>令和16年３月31日　北上第１ソーラー発電所</v>
      </c>
      <c r="T6" s="67" t="str">
        <f t="shared" si="6"/>
        <v>無</v>
      </c>
      <c r="U6" s="71" t="str">
        <f t="shared" si="6"/>
        <v>東北電力株式会社、合同会社北上新電力</v>
      </c>
      <c r="V6" s="68">
        <f t="shared" si="6"/>
        <v>83.1</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3517</v>
      </c>
      <c r="AM6" s="69">
        <f t="shared" si="6"/>
        <v>3763</v>
      </c>
      <c r="AN6" s="69">
        <f t="shared" si="6"/>
        <v>3425</v>
      </c>
      <c r="AO6" s="69">
        <f t="shared" si="6"/>
        <v>3299</v>
      </c>
      <c r="AP6" s="69">
        <f t="shared" si="6"/>
        <v>3445</v>
      </c>
      <c r="AQ6" s="69">
        <f t="shared" si="6"/>
        <v>3517</v>
      </c>
      <c r="AR6" s="69">
        <f t="shared" si="6"/>
        <v>3763</v>
      </c>
      <c r="AS6" s="69">
        <f t="shared" si="6"/>
        <v>3425</v>
      </c>
      <c r="AT6" s="69">
        <f t="shared" si="6"/>
        <v>3299</v>
      </c>
      <c r="AU6" s="69">
        <f t="shared" si="6"/>
        <v>3445</v>
      </c>
      <c r="AV6" s="69" t="str">
        <f t="shared" si="6"/>
        <v>-</v>
      </c>
      <c r="AW6" s="69">
        <f t="shared" si="6"/>
        <v>135497</v>
      </c>
      <c r="AX6" s="69">
        <f t="shared" si="6"/>
        <v>135497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x14ac:dyDescent="0.2">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2</v>
      </c>
      <c r="Q7" s="80" t="s">
        <v>126</v>
      </c>
      <c r="R7" s="81" t="s">
        <v>127</v>
      </c>
      <c r="S7" s="81" t="s">
        <v>127</v>
      </c>
      <c r="T7" s="82" t="s">
        <v>128</v>
      </c>
      <c r="U7" s="81" t="s">
        <v>129</v>
      </c>
      <c r="V7" s="78">
        <v>83.1</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v>3517</v>
      </c>
      <c r="AM7" s="80">
        <v>3763</v>
      </c>
      <c r="AN7" s="80">
        <v>3425</v>
      </c>
      <c r="AO7" s="80">
        <v>3299</v>
      </c>
      <c r="AP7" s="80">
        <v>3445</v>
      </c>
      <c r="AQ7" s="80">
        <v>3517</v>
      </c>
      <c r="AR7" s="80">
        <v>3763</v>
      </c>
      <c r="AS7" s="80">
        <v>3425</v>
      </c>
      <c r="AT7" s="80">
        <v>3299</v>
      </c>
      <c r="AU7" s="80">
        <v>3445</v>
      </c>
      <c r="AV7" s="80" t="s">
        <v>126</v>
      </c>
      <c r="AW7" s="80">
        <v>135497</v>
      </c>
      <c r="AX7" s="80">
        <v>135497</v>
      </c>
      <c r="AY7" s="83">
        <v>494.6</v>
      </c>
      <c r="AZ7" s="83">
        <v>185.1</v>
      </c>
      <c r="BA7" s="83">
        <v>455.9</v>
      </c>
      <c r="BB7" s="83">
        <v>167.7</v>
      </c>
      <c r="BC7" s="83">
        <v>170.5</v>
      </c>
      <c r="BD7" s="83">
        <v>124.4</v>
      </c>
      <c r="BE7" s="83">
        <v>118.8</v>
      </c>
      <c r="BF7" s="83">
        <v>88.8</v>
      </c>
      <c r="BG7" s="83">
        <v>121.3</v>
      </c>
      <c r="BH7" s="83">
        <v>123.2</v>
      </c>
      <c r="BI7" s="83">
        <v>100</v>
      </c>
      <c r="BJ7" s="83">
        <v>647</v>
      </c>
      <c r="BK7" s="83">
        <v>694.8</v>
      </c>
      <c r="BL7" s="83">
        <v>573.20000000000005</v>
      </c>
      <c r="BM7" s="83">
        <v>643.20000000000005</v>
      </c>
      <c r="BN7" s="83">
        <v>608.6</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11046.6</v>
      </c>
      <c r="CG7" s="83">
        <v>25137.7</v>
      </c>
      <c r="CH7" s="83">
        <v>9478.2999999999993</v>
      </c>
      <c r="CI7" s="83">
        <v>8695.4</v>
      </c>
      <c r="CJ7" s="83">
        <v>25344</v>
      </c>
      <c r="CK7" s="83">
        <v>17642.5</v>
      </c>
      <c r="CL7" s="83">
        <v>18815.8</v>
      </c>
      <c r="CM7" s="83">
        <v>22847.9</v>
      </c>
      <c r="CN7" s="83">
        <v>19199</v>
      </c>
      <c r="CO7" s="83">
        <v>19830.400000000001</v>
      </c>
      <c r="CP7" s="80">
        <v>155141</v>
      </c>
      <c r="CQ7" s="80">
        <v>85474</v>
      </c>
      <c r="CR7" s="80">
        <v>120143</v>
      </c>
      <c r="CS7" s="80">
        <v>118348</v>
      </c>
      <c r="CT7" s="80">
        <v>122307</v>
      </c>
      <c r="CU7" s="80">
        <v>58539</v>
      </c>
      <c r="CV7" s="80">
        <v>37685</v>
      </c>
      <c r="CW7" s="80">
        <v>2390</v>
      </c>
      <c r="CX7" s="80">
        <v>32739</v>
      </c>
      <c r="CY7" s="80">
        <v>34140</v>
      </c>
      <c r="CZ7" s="80">
        <v>2889</v>
      </c>
      <c r="DA7" s="83">
        <v>13.9</v>
      </c>
      <c r="DB7" s="83">
        <v>14.8</v>
      </c>
      <c r="DC7" s="83">
        <v>13.5</v>
      </c>
      <c r="DD7" s="83">
        <v>13</v>
      </c>
      <c r="DE7" s="83">
        <v>13.6</v>
      </c>
      <c r="DF7" s="83">
        <v>33.9</v>
      </c>
      <c r="DG7" s="83">
        <v>31</v>
      </c>
      <c r="DH7" s="83">
        <v>34.700000000000003</v>
      </c>
      <c r="DI7" s="83">
        <v>30</v>
      </c>
      <c r="DJ7" s="83">
        <v>30.2</v>
      </c>
      <c r="DK7" s="83">
        <v>57.6</v>
      </c>
      <c r="DL7" s="83">
        <v>0.5</v>
      </c>
      <c r="DM7" s="83">
        <v>0.3</v>
      </c>
      <c r="DN7" s="83">
        <v>1.2</v>
      </c>
      <c r="DO7" s="83">
        <v>13</v>
      </c>
      <c r="DP7" s="83">
        <v>14.6</v>
      </c>
      <c r="DQ7" s="83">
        <v>17.5</v>
      </c>
      <c r="DR7" s="83">
        <v>14.4</v>
      </c>
      <c r="DS7" s="83">
        <v>11.8</v>
      </c>
      <c r="DT7" s="83">
        <v>14.2</v>
      </c>
      <c r="DU7" s="83">
        <v>606.79999999999995</v>
      </c>
      <c r="DV7" s="83">
        <v>475.9</v>
      </c>
      <c r="DW7" s="83">
        <v>561.29999999999995</v>
      </c>
      <c r="DX7" s="83">
        <v>543.5</v>
      </c>
      <c r="DY7" s="83">
        <v>482.3</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72.5</v>
      </c>
      <c r="EU7" s="83">
        <v>75.599999999999994</v>
      </c>
      <c r="EV7" s="83">
        <v>78.8</v>
      </c>
      <c r="EW7" s="83">
        <v>87.3</v>
      </c>
      <c r="EX7" s="83">
        <v>82.1</v>
      </c>
      <c r="EY7" s="80" t="s">
        <v>126</v>
      </c>
      <c r="EZ7" s="83" t="s">
        <v>126</v>
      </c>
      <c r="FA7" s="83" t="s">
        <v>126</v>
      </c>
      <c r="FB7" s="83" t="s">
        <v>126</v>
      </c>
      <c r="FC7" s="83" t="s">
        <v>126</v>
      </c>
      <c r="FD7" s="83" t="s">
        <v>126</v>
      </c>
      <c r="FE7" s="83">
        <v>56.1</v>
      </c>
      <c r="FF7" s="83">
        <v>61.8</v>
      </c>
      <c r="FG7" s="83">
        <v>61.6</v>
      </c>
      <c r="FH7" s="83">
        <v>57.7</v>
      </c>
      <c r="FI7" s="83">
        <v>57.6</v>
      </c>
      <c r="FJ7" s="83" t="s">
        <v>126</v>
      </c>
      <c r="FK7" s="83" t="s">
        <v>126</v>
      </c>
      <c r="FL7" s="83" t="s">
        <v>126</v>
      </c>
      <c r="FM7" s="83" t="s">
        <v>126</v>
      </c>
      <c r="FN7" s="83" t="s">
        <v>126</v>
      </c>
      <c r="FO7" s="83">
        <v>16.7</v>
      </c>
      <c r="FP7" s="83">
        <v>8.6999999999999993</v>
      </c>
      <c r="FQ7" s="83">
        <v>6.4</v>
      </c>
      <c r="FR7" s="83">
        <v>5.4</v>
      </c>
      <c r="FS7" s="83">
        <v>8.6999999999999993</v>
      </c>
      <c r="FT7" s="83" t="s">
        <v>126</v>
      </c>
      <c r="FU7" s="83" t="s">
        <v>126</v>
      </c>
      <c r="FV7" s="83" t="s">
        <v>126</v>
      </c>
      <c r="FW7" s="83" t="s">
        <v>126</v>
      </c>
      <c r="FX7" s="83" t="s">
        <v>126</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t="s">
        <v>126</v>
      </c>
      <c r="IX7" s="83" t="s">
        <v>126</v>
      </c>
      <c r="IY7" s="83" t="s">
        <v>126</v>
      </c>
      <c r="IZ7" s="83" t="s">
        <v>126</v>
      </c>
      <c r="JA7" s="83" t="s">
        <v>126</v>
      </c>
      <c r="JB7" s="83" t="s">
        <v>126</v>
      </c>
      <c r="JC7" s="83">
        <v>18.5</v>
      </c>
      <c r="JD7" s="83">
        <v>16.100000000000001</v>
      </c>
      <c r="JE7" s="83">
        <v>19.600000000000001</v>
      </c>
      <c r="JF7" s="83">
        <v>17.899999999999999</v>
      </c>
      <c r="JG7" s="83">
        <v>16.399999999999999</v>
      </c>
      <c r="JH7" s="83" t="s">
        <v>126</v>
      </c>
      <c r="JI7" s="83" t="s">
        <v>126</v>
      </c>
      <c r="JJ7" s="83" t="s">
        <v>126</v>
      </c>
      <c r="JK7" s="83" t="s">
        <v>126</v>
      </c>
      <c r="JL7" s="83" t="s">
        <v>126</v>
      </c>
      <c r="JM7" s="83">
        <v>46.6</v>
      </c>
      <c r="JN7" s="83">
        <v>48.3</v>
      </c>
      <c r="JO7" s="83">
        <v>48.2</v>
      </c>
      <c r="JP7" s="83">
        <v>34.5</v>
      </c>
      <c r="JQ7" s="83">
        <v>45.8</v>
      </c>
      <c r="JR7" s="83" t="s">
        <v>126</v>
      </c>
      <c r="JS7" s="83" t="s">
        <v>126</v>
      </c>
      <c r="JT7" s="83" t="s">
        <v>126</v>
      </c>
      <c r="JU7" s="83" t="s">
        <v>126</v>
      </c>
      <c r="JV7" s="83" t="s">
        <v>126</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98.4</v>
      </c>
      <c r="KR7" s="83">
        <v>98.4</v>
      </c>
      <c r="KS7" s="83">
        <v>99.1</v>
      </c>
      <c r="KT7" s="83">
        <v>98.8</v>
      </c>
      <c r="KU7" s="83">
        <v>94.9</v>
      </c>
      <c r="KV7" s="80">
        <v>2889</v>
      </c>
      <c r="KW7" s="83">
        <v>13.9</v>
      </c>
      <c r="KX7" s="83">
        <v>14.8</v>
      </c>
      <c r="KY7" s="83">
        <v>13.5</v>
      </c>
      <c r="KZ7" s="83">
        <v>13</v>
      </c>
      <c r="LA7" s="83">
        <v>13.6</v>
      </c>
      <c r="LB7" s="83">
        <v>13.7</v>
      </c>
      <c r="LC7" s="83">
        <v>12</v>
      </c>
      <c r="LD7" s="83">
        <v>14.5</v>
      </c>
      <c r="LE7" s="83">
        <v>14.9</v>
      </c>
      <c r="LF7" s="83">
        <v>15.2</v>
      </c>
      <c r="LG7" s="83">
        <v>57.6</v>
      </c>
      <c r="LH7" s="83">
        <v>0.5</v>
      </c>
      <c r="LI7" s="83">
        <v>0.3</v>
      </c>
      <c r="LJ7" s="83">
        <v>1.2</v>
      </c>
      <c r="LK7" s="83">
        <v>13</v>
      </c>
      <c r="LL7" s="83">
        <v>2.5</v>
      </c>
      <c r="LM7" s="83">
        <v>0.3</v>
      </c>
      <c r="LN7" s="83">
        <v>0.3</v>
      </c>
      <c r="LO7" s="83">
        <v>0.3</v>
      </c>
      <c r="LP7" s="83">
        <v>0.7</v>
      </c>
      <c r="LQ7" s="83">
        <v>606.79999999999995</v>
      </c>
      <c r="LR7" s="83">
        <v>475.9</v>
      </c>
      <c r="LS7" s="83">
        <v>561.29999999999995</v>
      </c>
      <c r="LT7" s="83">
        <v>543.5</v>
      </c>
      <c r="LU7" s="83">
        <v>482.3</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v>100</v>
      </c>
      <c r="ML7" s="83">
        <v>100</v>
      </c>
      <c r="MM7" s="83">
        <v>100</v>
      </c>
      <c r="MN7" s="83">
        <v>100</v>
      </c>
      <c r="MO7" s="83">
        <v>100</v>
      </c>
      <c r="MP7" s="83">
        <v>100</v>
      </c>
      <c r="MQ7" s="83">
        <v>98.2</v>
      </c>
      <c r="MR7" s="83">
        <v>98.8</v>
      </c>
      <c r="MS7" s="83">
        <v>98.3</v>
      </c>
      <c r="MT7" s="83">
        <v>98.7</v>
      </c>
      <c r="MU7" s="83" t="s">
        <v>126</v>
      </c>
      <c r="MV7" s="83" t="s">
        <v>126</v>
      </c>
      <c r="MW7" s="83" t="s">
        <v>126</v>
      </c>
      <c r="MX7" s="83" t="s">
        <v>126</v>
      </c>
      <c r="MY7" s="83" t="s">
        <v>126</v>
      </c>
      <c r="MZ7" s="83" t="s">
        <v>126</v>
      </c>
      <c r="NA7" s="83" t="s">
        <v>126</v>
      </c>
      <c r="NB7" s="83" t="s">
        <v>126</v>
      </c>
      <c r="NC7" s="83" t="s">
        <v>126</v>
      </c>
      <c r="ND7" s="83" t="s">
        <v>126</v>
      </c>
      <c r="NE7" s="83" t="s">
        <v>126</v>
      </c>
      <c r="NF7" s="83" t="s">
        <v>126</v>
      </c>
      <c r="NG7" s="83">
        <v>2</v>
      </c>
      <c r="NH7" s="83">
        <v>2</v>
      </c>
      <c r="NI7" s="83">
        <v>2</v>
      </c>
      <c r="NJ7" s="83">
        <v>2</v>
      </c>
    </row>
    <row r="8" spans="1:374" x14ac:dyDescent="0.2">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2">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（最大出力合計2,889kW）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（最大出力合計2,889kW）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2">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2">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494.6</v>
      </c>
      <c r="AZ11" s="95">
        <f>AZ7</f>
        <v>185.1</v>
      </c>
      <c r="BA11" s="95">
        <f>BA7</f>
        <v>455.9</v>
      </c>
      <c r="BB11" s="95">
        <f>BB7</f>
        <v>167.7</v>
      </c>
      <c r="BC11" s="95">
        <f>BC7</f>
        <v>170.5</v>
      </c>
      <c r="BD11" s="84"/>
      <c r="BE11" s="84"/>
      <c r="BF11" s="84"/>
      <c r="BG11" s="84"/>
      <c r="BH11" s="84"/>
      <c r="BI11" s="94" t="s">
        <v>140</v>
      </c>
      <c r="BJ11" s="95">
        <f>BJ7</f>
        <v>647</v>
      </c>
      <c r="BK11" s="95">
        <f>BK7</f>
        <v>694.8</v>
      </c>
      <c r="BL11" s="95">
        <f>BL7</f>
        <v>573.20000000000005</v>
      </c>
      <c r="BM11" s="95">
        <f>BM7</f>
        <v>643.20000000000005</v>
      </c>
      <c r="BN11" s="95">
        <f>BN7</f>
        <v>608.6</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141</v>
      </c>
      <c r="CF11" s="95">
        <f>CF7</f>
        <v>11046.6</v>
      </c>
      <c r="CG11" s="95">
        <f>CG7</f>
        <v>25137.7</v>
      </c>
      <c r="CH11" s="95">
        <f>CH7</f>
        <v>9478.2999999999993</v>
      </c>
      <c r="CI11" s="95">
        <f>CI7</f>
        <v>8695.4</v>
      </c>
      <c r="CJ11" s="95">
        <f>CJ7</f>
        <v>25344</v>
      </c>
      <c r="CK11" s="84"/>
      <c r="CL11" s="84"/>
      <c r="CM11" s="84"/>
      <c r="CN11" s="84"/>
      <c r="CO11" s="94" t="s">
        <v>140</v>
      </c>
      <c r="CP11" s="96">
        <f>CP7</f>
        <v>155141</v>
      </c>
      <c r="CQ11" s="96">
        <f>CQ7</f>
        <v>85474</v>
      </c>
      <c r="CR11" s="96">
        <f>CR7</f>
        <v>120143</v>
      </c>
      <c r="CS11" s="96">
        <f>CS7</f>
        <v>118348</v>
      </c>
      <c r="CT11" s="96">
        <f>CT7</f>
        <v>122307</v>
      </c>
      <c r="CU11" s="84"/>
      <c r="CV11" s="84"/>
      <c r="CW11" s="84"/>
      <c r="CX11" s="84"/>
      <c r="CY11" s="84"/>
      <c r="CZ11" s="94" t="s">
        <v>140</v>
      </c>
      <c r="DA11" s="95">
        <f>DA7</f>
        <v>13.9</v>
      </c>
      <c r="DB11" s="95">
        <f>DB7</f>
        <v>14.8</v>
      </c>
      <c r="DC11" s="95">
        <f>DC7</f>
        <v>13.5</v>
      </c>
      <c r="DD11" s="95">
        <f>DD7</f>
        <v>13</v>
      </c>
      <c r="DE11" s="95">
        <f>DE7</f>
        <v>13.6</v>
      </c>
      <c r="DF11" s="84"/>
      <c r="DG11" s="84"/>
      <c r="DH11" s="84"/>
      <c r="DI11" s="84"/>
      <c r="DJ11" s="94" t="s">
        <v>142</v>
      </c>
      <c r="DK11" s="95">
        <f>DK7</f>
        <v>57.6</v>
      </c>
      <c r="DL11" s="95">
        <f>DL7</f>
        <v>0.5</v>
      </c>
      <c r="DM11" s="95">
        <f>DM7</f>
        <v>0.3</v>
      </c>
      <c r="DN11" s="95">
        <f>DN7</f>
        <v>1.2</v>
      </c>
      <c r="DO11" s="95">
        <f>DO7</f>
        <v>13</v>
      </c>
      <c r="DP11" s="84"/>
      <c r="DQ11" s="84"/>
      <c r="DR11" s="84"/>
      <c r="DS11" s="84"/>
      <c r="DT11" s="94" t="s">
        <v>140</v>
      </c>
      <c r="DU11" s="95">
        <f>DU7</f>
        <v>606.79999999999995</v>
      </c>
      <c r="DV11" s="95">
        <f>DV7</f>
        <v>475.9</v>
      </c>
      <c r="DW11" s="95">
        <f>DW7</f>
        <v>561.29999999999995</v>
      </c>
      <c r="DX11" s="95">
        <f>DX7</f>
        <v>543.5</v>
      </c>
      <c r="DY11" s="95">
        <f>DY7</f>
        <v>482.3</v>
      </c>
      <c r="DZ11" s="84"/>
      <c r="EA11" s="84"/>
      <c r="EB11" s="84"/>
      <c r="EC11" s="84"/>
      <c r="ED11" s="94" t="s">
        <v>140</v>
      </c>
      <c r="EE11" s="95" t="str">
        <f>EE7</f>
        <v>-</v>
      </c>
      <c r="EF11" s="95" t="str">
        <f>EF7</f>
        <v>-</v>
      </c>
      <c r="EG11" s="95" t="str">
        <f>EG7</f>
        <v>-</v>
      </c>
      <c r="EH11" s="95" t="str">
        <f>EH7</f>
        <v>-</v>
      </c>
      <c r="EI11" s="95" t="str">
        <f>EI7</f>
        <v>-</v>
      </c>
      <c r="EJ11" s="84"/>
      <c r="EK11" s="84"/>
      <c r="EL11" s="84"/>
      <c r="EM11" s="84"/>
      <c r="EN11" s="94" t="s">
        <v>140</v>
      </c>
      <c r="EO11" s="95">
        <f>EO7</f>
        <v>100</v>
      </c>
      <c r="EP11" s="95">
        <f>EP7</f>
        <v>100</v>
      </c>
      <c r="EQ11" s="95">
        <f>EQ7</f>
        <v>100</v>
      </c>
      <c r="ER11" s="95">
        <f>ER7</f>
        <v>100</v>
      </c>
      <c r="ES11" s="95">
        <f>ES7</f>
        <v>100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140</v>
      </c>
      <c r="FJ11" s="95" t="str">
        <f>FJ7</f>
        <v>-</v>
      </c>
      <c r="FK11" s="95" t="str">
        <f>FK7</f>
        <v>-</v>
      </c>
      <c r="FL11" s="95" t="str">
        <f>FL7</f>
        <v>-</v>
      </c>
      <c r="FM11" s="95" t="str">
        <f>FM7</f>
        <v>-</v>
      </c>
      <c r="FN11" s="95" t="str">
        <f>FN7</f>
        <v>-</v>
      </c>
      <c r="FO11" s="84"/>
      <c r="FP11" s="84"/>
      <c r="FQ11" s="84"/>
      <c r="FR11" s="84"/>
      <c r="FS11" s="94" t="s">
        <v>140</v>
      </c>
      <c r="FT11" s="95" t="str">
        <f>FT7</f>
        <v>-</v>
      </c>
      <c r="FU11" s="95" t="str">
        <f>FU7</f>
        <v>-</v>
      </c>
      <c r="FV11" s="95" t="str">
        <f>FV7</f>
        <v>-</v>
      </c>
      <c r="FW11" s="95" t="str">
        <f>FW7</f>
        <v>-</v>
      </c>
      <c r="FX11" s="95" t="str">
        <f>FX7</f>
        <v>-</v>
      </c>
      <c r="FY11" s="84"/>
      <c r="FZ11" s="84"/>
      <c r="GA11" s="84"/>
      <c r="GB11" s="84"/>
      <c r="GC11" s="94" t="s">
        <v>140</v>
      </c>
      <c r="GD11" s="95" t="str">
        <f>GD7</f>
        <v>-</v>
      </c>
      <c r="GE11" s="95" t="str">
        <f>GE7</f>
        <v>-</v>
      </c>
      <c r="GF11" s="95" t="str">
        <f>GF7</f>
        <v>-</v>
      </c>
      <c r="GG11" s="95" t="str">
        <f>GG7</f>
        <v>-</v>
      </c>
      <c r="GH11" s="95" t="str">
        <f>GH7</f>
        <v>-</v>
      </c>
      <c r="GI11" s="84"/>
      <c r="GJ11" s="84"/>
      <c r="GK11" s="84"/>
      <c r="GL11" s="84"/>
      <c r="GM11" s="94" t="s">
        <v>140</v>
      </c>
      <c r="GN11" s="95" t="str">
        <f>GN7</f>
        <v>-</v>
      </c>
      <c r="GO11" s="95" t="str">
        <f>GO7</f>
        <v>-</v>
      </c>
      <c r="GP11" s="95" t="str">
        <f>GP7</f>
        <v>-</v>
      </c>
      <c r="GQ11" s="95" t="str">
        <f>GQ7</f>
        <v>-</v>
      </c>
      <c r="GR11" s="95" t="str">
        <f>GR7</f>
        <v>-</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140</v>
      </c>
      <c r="HI11" s="95" t="str">
        <f>HI7</f>
        <v>-</v>
      </c>
      <c r="HJ11" s="95" t="str">
        <f>HJ7</f>
        <v>-</v>
      </c>
      <c r="HK11" s="95" t="str">
        <f>HK7</f>
        <v>-</v>
      </c>
      <c r="HL11" s="95" t="str">
        <f>HL7</f>
        <v>-</v>
      </c>
      <c r="HM11" s="95" t="str">
        <f>HM7</f>
        <v>-</v>
      </c>
      <c r="HN11" s="84"/>
      <c r="HO11" s="84"/>
      <c r="HP11" s="84"/>
      <c r="HQ11" s="84"/>
      <c r="HR11" s="94" t="s">
        <v>140</v>
      </c>
      <c r="HS11" s="95" t="str">
        <f>HS7</f>
        <v>-</v>
      </c>
      <c r="HT11" s="95" t="str">
        <f>HT7</f>
        <v>-</v>
      </c>
      <c r="HU11" s="95" t="str">
        <f>HU7</f>
        <v>-</v>
      </c>
      <c r="HV11" s="95" t="str">
        <f>HV7</f>
        <v>-</v>
      </c>
      <c r="HW11" s="95" t="str">
        <f>HW7</f>
        <v>-</v>
      </c>
      <c r="HX11" s="84"/>
      <c r="HY11" s="84"/>
      <c r="HZ11" s="84"/>
      <c r="IA11" s="84"/>
      <c r="IB11" s="94" t="s">
        <v>140</v>
      </c>
      <c r="IC11" s="95" t="str">
        <f>IC7</f>
        <v>-</v>
      </c>
      <c r="ID11" s="95" t="str">
        <f>ID7</f>
        <v>-</v>
      </c>
      <c r="IE11" s="95" t="str">
        <f>IE7</f>
        <v>-</v>
      </c>
      <c r="IF11" s="95" t="str">
        <f>IF7</f>
        <v>-</v>
      </c>
      <c r="IG11" s="95" t="str">
        <f>IG7</f>
        <v>-</v>
      </c>
      <c r="IH11" s="84"/>
      <c r="II11" s="84"/>
      <c r="IJ11" s="84"/>
      <c r="IK11" s="84"/>
      <c r="IL11" s="94" t="s">
        <v>140</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140</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140</v>
      </c>
      <c r="KL11" s="95" t="str">
        <f>KL7</f>
        <v>-</v>
      </c>
      <c r="KM11" s="95" t="str">
        <f>KM7</f>
        <v>-</v>
      </c>
      <c r="KN11" s="95" t="str">
        <f>KN7</f>
        <v>-</v>
      </c>
      <c r="KO11" s="95" t="str">
        <f>KO7</f>
        <v>-</v>
      </c>
      <c r="KP11" s="95" t="str">
        <f>KP7</f>
        <v>-</v>
      </c>
      <c r="KQ11" s="84"/>
      <c r="KR11" s="84"/>
      <c r="KS11" s="84"/>
      <c r="KT11" s="84"/>
      <c r="KU11" s="84"/>
      <c r="KV11" s="94" t="s">
        <v>140</v>
      </c>
      <c r="KW11" s="95">
        <f>KW7</f>
        <v>13.9</v>
      </c>
      <c r="KX11" s="95">
        <f>KX7</f>
        <v>14.8</v>
      </c>
      <c r="KY11" s="95">
        <f>KY7</f>
        <v>13.5</v>
      </c>
      <c r="KZ11" s="95">
        <f>KZ7</f>
        <v>13</v>
      </c>
      <c r="LA11" s="95">
        <f>LA7</f>
        <v>13.6</v>
      </c>
      <c r="LB11" s="84"/>
      <c r="LC11" s="84"/>
      <c r="LD11" s="84"/>
      <c r="LE11" s="84"/>
      <c r="LF11" s="94" t="s">
        <v>140</v>
      </c>
      <c r="LG11" s="95">
        <f>LG7</f>
        <v>57.6</v>
      </c>
      <c r="LH11" s="95">
        <f>LH7</f>
        <v>0.5</v>
      </c>
      <c r="LI11" s="95">
        <f>LI7</f>
        <v>0.3</v>
      </c>
      <c r="LJ11" s="95">
        <f>LJ7</f>
        <v>1.2</v>
      </c>
      <c r="LK11" s="95">
        <f>LK7</f>
        <v>13</v>
      </c>
      <c r="LL11" s="84"/>
      <c r="LM11" s="84"/>
      <c r="LN11" s="84"/>
      <c r="LO11" s="84"/>
      <c r="LP11" s="94" t="s">
        <v>140</v>
      </c>
      <c r="LQ11" s="95">
        <f>LQ7</f>
        <v>606.79999999999995</v>
      </c>
      <c r="LR11" s="95">
        <f>LR7</f>
        <v>475.9</v>
      </c>
      <c r="LS11" s="95">
        <f>LS7</f>
        <v>561.29999999999995</v>
      </c>
      <c r="LT11" s="95">
        <f>LT7</f>
        <v>543.5</v>
      </c>
      <c r="LU11" s="95">
        <f>LU7</f>
        <v>482.3</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140</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2">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124.4</v>
      </c>
      <c r="AZ12" s="95">
        <f>BE7</f>
        <v>118.8</v>
      </c>
      <c r="BA12" s="95">
        <f>BF7</f>
        <v>88.8</v>
      </c>
      <c r="BB12" s="95">
        <f>BG7</f>
        <v>121.3</v>
      </c>
      <c r="BC12" s="95">
        <f>BH7</f>
        <v>123.2</v>
      </c>
      <c r="BD12" s="84"/>
      <c r="BE12" s="84"/>
      <c r="BF12" s="84"/>
      <c r="BG12" s="84"/>
      <c r="BH12" s="84"/>
      <c r="BI12" s="94" t="s">
        <v>144</v>
      </c>
      <c r="BJ12" s="95">
        <f>BO7</f>
        <v>324.60000000000002</v>
      </c>
      <c r="BK12" s="95">
        <f>BP7</f>
        <v>255.4</v>
      </c>
      <c r="BL12" s="95">
        <f>BQ7</f>
        <v>269.8</v>
      </c>
      <c r="BM12" s="95">
        <f>BR7</f>
        <v>247.9</v>
      </c>
      <c r="BN12" s="95">
        <f>BS7</f>
        <v>240.1</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f>CK7</f>
        <v>17642.5</v>
      </c>
      <c r="CG12" s="95">
        <f>CL7</f>
        <v>18815.8</v>
      </c>
      <c r="CH12" s="95">
        <f>CM7</f>
        <v>22847.9</v>
      </c>
      <c r="CI12" s="95">
        <f>CN7</f>
        <v>19199</v>
      </c>
      <c r="CJ12" s="95">
        <f>CO7</f>
        <v>19830.400000000001</v>
      </c>
      <c r="CK12" s="84"/>
      <c r="CL12" s="84"/>
      <c r="CM12" s="84"/>
      <c r="CN12" s="84"/>
      <c r="CO12" s="94" t="s">
        <v>144</v>
      </c>
      <c r="CP12" s="96">
        <f>CU7</f>
        <v>58539</v>
      </c>
      <c r="CQ12" s="96">
        <f>CV7</f>
        <v>37685</v>
      </c>
      <c r="CR12" s="96">
        <f>CW7</f>
        <v>2390</v>
      </c>
      <c r="CS12" s="96">
        <f>CX7</f>
        <v>32739</v>
      </c>
      <c r="CT12" s="96">
        <f>CY7</f>
        <v>34140</v>
      </c>
      <c r="CU12" s="84"/>
      <c r="CV12" s="84"/>
      <c r="CW12" s="84"/>
      <c r="CX12" s="84"/>
      <c r="CY12" s="84"/>
      <c r="CZ12" s="94" t="s">
        <v>145</v>
      </c>
      <c r="DA12" s="95">
        <f>DF7</f>
        <v>33.9</v>
      </c>
      <c r="DB12" s="95">
        <f>DG7</f>
        <v>31</v>
      </c>
      <c r="DC12" s="95">
        <f>DH7</f>
        <v>34.700000000000003</v>
      </c>
      <c r="DD12" s="95">
        <f>DI7</f>
        <v>30</v>
      </c>
      <c r="DE12" s="95">
        <f>DJ7</f>
        <v>30.2</v>
      </c>
      <c r="DF12" s="84"/>
      <c r="DG12" s="84"/>
      <c r="DH12" s="84"/>
      <c r="DI12" s="84"/>
      <c r="DJ12" s="94" t="s">
        <v>144</v>
      </c>
      <c r="DK12" s="95">
        <f>DP7</f>
        <v>14.6</v>
      </c>
      <c r="DL12" s="95">
        <f>DQ7</f>
        <v>17.5</v>
      </c>
      <c r="DM12" s="95">
        <f>DR7</f>
        <v>14.4</v>
      </c>
      <c r="DN12" s="95">
        <f>DS7</f>
        <v>11.8</v>
      </c>
      <c r="DO12" s="95">
        <f>DT7</f>
        <v>14.2</v>
      </c>
      <c r="DP12" s="84"/>
      <c r="DQ12" s="84"/>
      <c r="DR12" s="84"/>
      <c r="DS12" s="84"/>
      <c r="DT12" s="94" t="s">
        <v>144</v>
      </c>
      <c r="DU12" s="95">
        <f>DZ7</f>
        <v>109.9</v>
      </c>
      <c r="DV12" s="95">
        <f>EA7</f>
        <v>107.3</v>
      </c>
      <c r="DW12" s="95">
        <f>EB7</f>
        <v>104.1</v>
      </c>
      <c r="DX12" s="95">
        <f>EC7</f>
        <v>136</v>
      </c>
      <c r="DY12" s="95">
        <f>ED7</f>
        <v>133.5</v>
      </c>
      <c r="DZ12" s="84"/>
      <c r="EA12" s="84"/>
      <c r="EB12" s="84"/>
      <c r="EC12" s="84"/>
      <c r="ED12" s="94" t="s">
        <v>144</v>
      </c>
      <c r="EE12" s="95" t="str">
        <f>EJ7</f>
        <v>-</v>
      </c>
      <c r="EF12" s="95" t="str">
        <f>EK7</f>
        <v>-</v>
      </c>
      <c r="EG12" s="95" t="str">
        <f>EL7</f>
        <v>-</v>
      </c>
      <c r="EH12" s="95" t="str">
        <f>EM7</f>
        <v>-</v>
      </c>
      <c r="EI12" s="95" t="str">
        <f>EN7</f>
        <v>-</v>
      </c>
      <c r="EJ12" s="84"/>
      <c r="EK12" s="84"/>
      <c r="EL12" s="84"/>
      <c r="EM12" s="84"/>
      <c r="EN12" s="94" t="s">
        <v>144</v>
      </c>
      <c r="EO12" s="95">
        <f>ET7</f>
        <v>72.5</v>
      </c>
      <c r="EP12" s="95">
        <f>EU7</f>
        <v>75.599999999999994</v>
      </c>
      <c r="EQ12" s="95">
        <f>EV7</f>
        <v>78.8</v>
      </c>
      <c r="ER12" s="95">
        <f>EW7</f>
        <v>87.3</v>
      </c>
      <c r="ES12" s="95">
        <f>EX7</f>
        <v>82.1</v>
      </c>
      <c r="ET12" s="84"/>
      <c r="EU12" s="84"/>
      <c r="EV12" s="84"/>
      <c r="EW12" s="84"/>
      <c r="EX12" s="84"/>
      <c r="EY12" s="94" t="s">
        <v>145</v>
      </c>
      <c r="EZ12" s="95" t="str">
        <f>IF($EZ$8,FE7,"-")</f>
        <v>-</v>
      </c>
      <c r="FA12" s="95" t="str">
        <f>IF($EZ$8,FF7,"-")</f>
        <v>-</v>
      </c>
      <c r="FB12" s="95" t="str">
        <f>IF($EZ$8,FG7,"-")</f>
        <v>-</v>
      </c>
      <c r="FC12" s="95" t="str">
        <f>IF($EZ$8,FH7,"-")</f>
        <v>-</v>
      </c>
      <c r="FD12" s="95" t="str">
        <f>IF($EZ$8,FI7,"-")</f>
        <v>-</v>
      </c>
      <c r="FE12" s="84"/>
      <c r="FF12" s="84"/>
      <c r="FG12" s="84"/>
      <c r="FH12" s="84"/>
      <c r="FI12" s="94" t="s">
        <v>145</v>
      </c>
      <c r="FJ12" s="95" t="str">
        <f>IF($FJ$8,FO7,"-")</f>
        <v>-</v>
      </c>
      <c r="FK12" s="95" t="str">
        <f>IF($FJ$8,FP7,"-")</f>
        <v>-</v>
      </c>
      <c r="FL12" s="95" t="str">
        <f>IF($FJ$8,FQ7,"-")</f>
        <v>-</v>
      </c>
      <c r="FM12" s="95" t="str">
        <f>IF($FJ$8,FR7,"-")</f>
        <v>-</v>
      </c>
      <c r="FN12" s="95" t="str">
        <f>IF($FJ$8,FS7,"-")</f>
        <v>-</v>
      </c>
      <c r="FO12" s="84"/>
      <c r="FP12" s="84"/>
      <c r="FQ12" s="84"/>
      <c r="FR12" s="84"/>
      <c r="FS12" s="94" t="s">
        <v>145</v>
      </c>
      <c r="FT12" s="95" t="str">
        <f>IF($FT$8,FY7,"-")</f>
        <v>-</v>
      </c>
      <c r="FU12" s="95" t="str">
        <f>IF($FT$8,FZ7,"-")</f>
        <v>-</v>
      </c>
      <c r="FV12" s="95" t="str">
        <f>IF($FT$8,GA7,"-")</f>
        <v>-</v>
      </c>
      <c r="FW12" s="95" t="str">
        <f>IF($FT$8,GB7,"-")</f>
        <v>-</v>
      </c>
      <c r="FX12" s="95" t="str">
        <f>IF($FT$8,GC7,"-")</f>
        <v>-</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t="str">
        <f>IF($GN$8,GU7,"-")</f>
        <v>-</v>
      </c>
      <c r="GQ12" s="95" t="str">
        <f>IF($GN$8,GV7,"-")</f>
        <v>-</v>
      </c>
      <c r="GR12" s="95" t="str">
        <f>IF($GN$8,GW7,"-")</f>
        <v>-</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t="str">
        <f>IF($IX$8,JC7,"-")</f>
        <v>-</v>
      </c>
      <c r="IY12" s="95" t="str">
        <f>IF($IX$8,JD7,"-")</f>
        <v>-</v>
      </c>
      <c r="IZ12" s="95" t="str">
        <f>IF($IX$8,JE7,"-")</f>
        <v>-</v>
      </c>
      <c r="JA12" s="95" t="str">
        <f>IF($IX$8,JF7,"-")</f>
        <v>-</v>
      </c>
      <c r="JB12" s="95" t="str">
        <f>IF($IX$8,JG7,"-")</f>
        <v>-</v>
      </c>
      <c r="JC12" s="84"/>
      <c r="JD12" s="84"/>
      <c r="JE12" s="84"/>
      <c r="JF12" s="84"/>
      <c r="JG12" s="94" t="s">
        <v>145</v>
      </c>
      <c r="JH12" s="95" t="str">
        <f>IF($JH$8,JM7,"-")</f>
        <v>-</v>
      </c>
      <c r="JI12" s="95" t="str">
        <f>IF($JH$8,JN7,"-")</f>
        <v>-</v>
      </c>
      <c r="JJ12" s="95" t="str">
        <f>IF($JH$8,JO7,"-")</f>
        <v>-</v>
      </c>
      <c r="JK12" s="95" t="str">
        <f>IF($JH$8,JP7,"-")</f>
        <v>-</v>
      </c>
      <c r="JL12" s="95" t="str">
        <f>IF($JH$8,JQ7,"-")</f>
        <v>-</v>
      </c>
      <c r="JM12" s="84"/>
      <c r="JN12" s="84"/>
      <c r="JO12" s="84"/>
      <c r="JP12" s="84"/>
      <c r="JQ12" s="94" t="s">
        <v>145</v>
      </c>
      <c r="JR12" s="95" t="str">
        <f>IF($JR$8,JW7,"-")</f>
        <v>-</v>
      </c>
      <c r="JS12" s="95" t="str">
        <f>IF($JR$8,JX7,"-")</f>
        <v>-</v>
      </c>
      <c r="JT12" s="95" t="str">
        <f>IF($JR$8,JY7,"-")</f>
        <v>-</v>
      </c>
      <c r="JU12" s="95" t="str">
        <f>IF($JR$8,JZ7,"-")</f>
        <v>-</v>
      </c>
      <c r="JV12" s="95" t="str">
        <f>IF($JR$8,KA7,"-")</f>
        <v>-</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144</v>
      </c>
      <c r="KL12" s="95" t="str">
        <f>IF($KL$8,KQ7,"-")</f>
        <v>-</v>
      </c>
      <c r="KM12" s="95" t="str">
        <f>IF($KL$8,KR7,"-")</f>
        <v>-</v>
      </c>
      <c r="KN12" s="95" t="str">
        <f>IF($KL$8,KS7,"-")</f>
        <v>-</v>
      </c>
      <c r="KO12" s="95" t="str">
        <f>IF($KL$8,KT7,"-")</f>
        <v>-</v>
      </c>
      <c r="KP12" s="95" t="str">
        <f>IF($KL$8,KU7,"-")</f>
        <v>-</v>
      </c>
      <c r="KQ12" s="84"/>
      <c r="KR12" s="84"/>
      <c r="KS12" s="84"/>
      <c r="KT12" s="84"/>
      <c r="KU12" s="84"/>
      <c r="KV12" s="94" t="s">
        <v>145</v>
      </c>
      <c r="KW12" s="95">
        <f>IF($KW$8,LB7,"-")</f>
        <v>13.7</v>
      </c>
      <c r="KX12" s="95">
        <f>IF($KW$8,LC7,"-")</f>
        <v>12</v>
      </c>
      <c r="KY12" s="95">
        <f>IF($KW$8,LD7,"-")</f>
        <v>14.5</v>
      </c>
      <c r="KZ12" s="95">
        <f>IF($KW$8,LE7,"-")</f>
        <v>14.9</v>
      </c>
      <c r="LA12" s="95">
        <f>IF($KW$8,LF7,"-")</f>
        <v>15.2</v>
      </c>
      <c r="LB12" s="84"/>
      <c r="LC12" s="84"/>
      <c r="LD12" s="84"/>
      <c r="LE12" s="84"/>
      <c r="LF12" s="94" t="s">
        <v>144</v>
      </c>
      <c r="LG12" s="95">
        <f>IF($LG$8,LL7,"-")</f>
        <v>2.5</v>
      </c>
      <c r="LH12" s="95">
        <f>IF($LG$8,LM7,"-")</f>
        <v>0.3</v>
      </c>
      <c r="LI12" s="95">
        <f>IF($LG$8,LN7,"-")</f>
        <v>0.3</v>
      </c>
      <c r="LJ12" s="95">
        <f>IF($LG$8,LO7,"-")</f>
        <v>0.3</v>
      </c>
      <c r="LK12" s="95">
        <f>IF($LG$8,LP7,"-")</f>
        <v>0.7</v>
      </c>
      <c r="LL12" s="84"/>
      <c r="LM12" s="84"/>
      <c r="LN12" s="84"/>
      <c r="LO12" s="84"/>
      <c r="LP12" s="94" t="s">
        <v>145</v>
      </c>
      <c r="LQ12" s="95">
        <f>IF($LQ$8,LV7,"-")</f>
        <v>259</v>
      </c>
      <c r="LR12" s="95">
        <f>IF($LQ$8,LW7,"-")</f>
        <v>197.2</v>
      </c>
      <c r="LS12" s="95">
        <f>IF($LQ$8,LX7,"-")</f>
        <v>181.3</v>
      </c>
      <c r="LT12" s="95">
        <f>IF($LQ$8,LY7,"-")</f>
        <v>164.9</v>
      </c>
      <c r="LU12" s="95">
        <f>IF($LQ$8,LZ7,"-")</f>
        <v>146.19999999999999</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144</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2">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146</v>
      </c>
      <c r="AY13" s="95">
        <f>$BI$7</f>
        <v>100</v>
      </c>
      <c r="AZ13" s="95">
        <f>$BI$7</f>
        <v>100</v>
      </c>
      <c r="BA13" s="95">
        <f>$BI$7</f>
        <v>100</v>
      </c>
      <c r="BB13" s="95">
        <f>$BI$7</f>
        <v>100</v>
      </c>
      <c r="BC13" s="95">
        <f>$BI$7</f>
        <v>100</v>
      </c>
      <c r="BD13" s="84"/>
      <c r="BE13" s="84"/>
      <c r="BF13" s="84"/>
      <c r="BG13" s="84"/>
      <c r="BH13" s="84"/>
      <c r="BI13" s="94" t="s">
        <v>146</v>
      </c>
      <c r="BJ13" s="95">
        <f>$BT$7</f>
        <v>100</v>
      </c>
      <c r="BK13" s="95">
        <f>$BT$7</f>
        <v>100</v>
      </c>
      <c r="BL13" s="95">
        <f>$BT$7</f>
        <v>100</v>
      </c>
      <c r="BM13" s="95">
        <f>$BT$7</f>
        <v>100</v>
      </c>
      <c r="BN13" s="95">
        <f>$BT$7</f>
        <v>100</v>
      </c>
      <c r="BO13" s="84"/>
      <c r="BP13" s="84"/>
      <c r="BQ13" s="84"/>
      <c r="BR13" s="84"/>
      <c r="BS13" s="84"/>
      <c r="BT13" s="94" t="s">
        <v>146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2">
      <c r="A14" s="97"/>
      <c r="B14" s="98" t="s">
        <v>147</v>
      </c>
      <c r="C14" s="99"/>
      <c r="D14" s="100"/>
      <c r="E14" s="99"/>
      <c r="F14" s="197" t="s">
        <v>148</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2">
      <c r="A15" s="97">
        <v>1</v>
      </c>
      <c r="B15" s="196" t="s">
        <v>149</v>
      </c>
      <c r="C15" s="196"/>
      <c r="D15" s="100"/>
      <c r="E15" s="97">
        <v>1</v>
      </c>
      <c r="F15" s="196" t="s">
        <v>150</v>
      </c>
      <c r="G15" s="196"/>
      <c r="H15" s="102" t="s">
        <v>151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152</v>
      </c>
      <c r="AY15" s="103"/>
      <c r="AZ15" s="103"/>
      <c r="BA15" s="103"/>
      <c r="BB15" s="103"/>
      <c r="BC15" s="103"/>
      <c r="BD15" s="100"/>
      <c r="BE15" s="100"/>
      <c r="BF15" s="100"/>
      <c r="BG15" s="100"/>
      <c r="BH15" s="100"/>
      <c r="BI15" s="101" t="s">
        <v>152</v>
      </c>
      <c r="BJ15" s="103"/>
      <c r="BK15" s="103"/>
      <c r="BL15" s="103"/>
      <c r="BM15" s="103"/>
      <c r="BN15" s="103"/>
      <c r="BO15" s="100"/>
      <c r="BP15" s="100"/>
      <c r="BQ15" s="100"/>
      <c r="BR15" s="100"/>
      <c r="BS15" s="100"/>
      <c r="BT15" s="101" t="s">
        <v>152</v>
      </c>
      <c r="BU15" s="103"/>
      <c r="BV15" s="103"/>
      <c r="BW15" s="103"/>
      <c r="BX15" s="103"/>
      <c r="BY15" s="103"/>
      <c r="BZ15" s="100"/>
      <c r="CA15" s="100"/>
      <c r="CB15" s="100"/>
      <c r="CC15" s="100"/>
      <c r="CD15" s="100"/>
      <c r="CE15" s="101" t="s">
        <v>152</v>
      </c>
      <c r="CF15" s="103"/>
      <c r="CG15" s="103"/>
      <c r="CH15" s="103"/>
      <c r="CI15" s="103"/>
      <c r="CJ15" s="103"/>
      <c r="CK15" s="100"/>
      <c r="CL15" s="100"/>
      <c r="CM15" s="100"/>
      <c r="CN15" s="100"/>
      <c r="CO15" s="101" t="s">
        <v>152</v>
      </c>
      <c r="CP15" s="103"/>
      <c r="CQ15" s="103"/>
      <c r="CR15" s="103"/>
      <c r="CS15" s="103"/>
      <c r="CT15" s="103"/>
      <c r="CU15" s="100"/>
      <c r="CV15" s="100"/>
      <c r="CW15" s="100"/>
      <c r="CX15" s="100"/>
      <c r="CY15" s="100"/>
      <c r="CZ15" s="101" t="s">
        <v>152</v>
      </c>
      <c r="DA15" s="103"/>
      <c r="DB15" s="103"/>
      <c r="DC15" s="103"/>
      <c r="DD15" s="103"/>
      <c r="DE15" s="103"/>
      <c r="DF15" s="100"/>
      <c r="DG15" s="100"/>
      <c r="DH15" s="100"/>
      <c r="DI15" s="100"/>
      <c r="DJ15" s="101" t="s">
        <v>152</v>
      </c>
      <c r="DK15" s="103"/>
      <c r="DL15" s="103"/>
      <c r="DM15" s="103"/>
      <c r="DN15" s="103"/>
      <c r="DO15" s="103"/>
      <c r="DP15" s="100"/>
      <c r="DQ15" s="100"/>
      <c r="DR15" s="100"/>
      <c r="DS15" s="100"/>
      <c r="DT15" s="101" t="s">
        <v>152</v>
      </c>
      <c r="DU15" s="103"/>
      <c r="DV15" s="103"/>
      <c r="DW15" s="103"/>
      <c r="DX15" s="103"/>
      <c r="DY15" s="103"/>
      <c r="DZ15" s="100"/>
      <c r="EA15" s="100"/>
      <c r="EB15" s="100"/>
      <c r="EC15" s="100"/>
      <c r="ED15" s="101" t="s">
        <v>152</v>
      </c>
      <c r="EE15" s="103"/>
      <c r="EF15" s="103"/>
      <c r="EG15" s="103"/>
      <c r="EH15" s="103"/>
      <c r="EI15" s="103"/>
      <c r="EJ15" s="100"/>
      <c r="EK15" s="100"/>
      <c r="EL15" s="100"/>
      <c r="EM15" s="100"/>
      <c r="EN15" s="101" t="s">
        <v>152</v>
      </c>
      <c r="EO15" s="103"/>
      <c r="EP15" s="103"/>
      <c r="EQ15" s="103"/>
      <c r="ER15" s="103"/>
      <c r="ES15" s="103"/>
      <c r="ET15" s="100"/>
      <c r="EU15" s="100"/>
      <c r="EV15" s="100"/>
      <c r="EW15" s="100"/>
      <c r="EX15" s="100"/>
      <c r="EY15" s="101" t="s">
        <v>152</v>
      </c>
      <c r="EZ15" s="103"/>
      <c r="FA15" s="103"/>
      <c r="FB15" s="103"/>
      <c r="FC15" s="103"/>
      <c r="FD15" s="103"/>
      <c r="FE15" s="100"/>
      <c r="FF15" s="100"/>
      <c r="FG15" s="100"/>
      <c r="FH15" s="100"/>
      <c r="FI15" s="101" t="s">
        <v>152</v>
      </c>
      <c r="FJ15" s="103"/>
      <c r="FK15" s="103"/>
      <c r="FL15" s="103"/>
      <c r="FM15" s="103"/>
      <c r="FN15" s="103"/>
      <c r="FO15" s="100"/>
      <c r="FP15" s="100"/>
      <c r="FQ15" s="100"/>
      <c r="FR15" s="100"/>
      <c r="FS15" s="101" t="s">
        <v>152</v>
      </c>
      <c r="FT15" s="103"/>
      <c r="FU15" s="103"/>
      <c r="FV15" s="103"/>
      <c r="FW15" s="103"/>
      <c r="FX15" s="103"/>
      <c r="FY15" s="100"/>
      <c r="FZ15" s="100"/>
      <c r="GA15" s="100"/>
      <c r="GB15" s="100"/>
      <c r="GC15" s="101" t="s">
        <v>152</v>
      </c>
      <c r="GD15" s="103"/>
      <c r="GE15" s="103"/>
      <c r="GF15" s="103"/>
      <c r="GG15" s="103"/>
      <c r="GH15" s="103"/>
      <c r="GI15" s="100"/>
      <c r="GJ15" s="100"/>
      <c r="GK15" s="100"/>
      <c r="GL15" s="100"/>
      <c r="GM15" s="101" t="s">
        <v>152</v>
      </c>
      <c r="GN15" s="103"/>
      <c r="GO15" s="103"/>
      <c r="GP15" s="103"/>
      <c r="GQ15" s="103"/>
      <c r="GR15" s="103"/>
      <c r="GS15" s="100"/>
      <c r="GT15" s="100"/>
      <c r="GU15" s="100"/>
      <c r="GV15" s="100"/>
      <c r="GW15" s="100"/>
      <c r="GX15" s="101" t="s">
        <v>152</v>
      </c>
      <c r="GY15" s="103"/>
      <c r="GZ15" s="103"/>
      <c r="HA15" s="103"/>
      <c r="HB15" s="103"/>
      <c r="HC15" s="103"/>
      <c r="HD15" s="100"/>
      <c r="HE15" s="100"/>
      <c r="HF15" s="100"/>
      <c r="HG15" s="100"/>
      <c r="HH15" s="101" t="s">
        <v>152</v>
      </c>
      <c r="HI15" s="103"/>
      <c r="HJ15" s="103"/>
      <c r="HK15" s="103"/>
      <c r="HL15" s="103"/>
      <c r="HM15" s="103"/>
      <c r="HN15" s="100"/>
      <c r="HO15" s="100"/>
      <c r="HP15" s="100"/>
      <c r="HQ15" s="100"/>
      <c r="HR15" s="101" t="s">
        <v>152</v>
      </c>
      <c r="HS15" s="103"/>
      <c r="HT15" s="103"/>
      <c r="HU15" s="103"/>
      <c r="HV15" s="103"/>
      <c r="HW15" s="103"/>
      <c r="HX15" s="100"/>
      <c r="HY15" s="100"/>
      <c r="HZ15" s="100"/>
      <c r="IA15" s="100"/>
      <c r="IB15" s="101" t="s">
        <v>152</v>
      </c>
      <c r="IC15" s="103"/>
      <c r="ID15" s="103"/>
      <c r="IE15" s="103"/>
      <c r="IF15" s="103"/>
      <c r="IG15" s="103"/>
      <c r="IH15" s="100"/>
      <c r="II15" s="100"/>
      <c r="IJ15" s="100"/>
      <c r="IK15" s="100"/>
      <c r="IL15" s="101" t="s">
        <v>152</v>
      </c>
      <c r="IM15" s="103"/>
      <c r="IN15" s="103"/>
      <c r="IO15" s="103"/>
      <c r="IP15" s="103"/>
      <c r="IQ15" s="103"/>
      <c r="IR15" s="100"/>
      <c r="IS15" s="100"/>
      <c r="IT15" s="100"/>
      <c r="IU15" s="100"/>
      <c r="IV15" s="100"/>
      <c r="IW15" s="101" t="s">
        <v>152</v>
      </c>
      <c r="IX15" s="103"/>
      <c r="IY15" s="103"/>
      <c r="IZ15" s="103"/>
      <c r="JA15" s="103"/>
      <c r="JB15" s="103"/>
      <c r="JC15" s="100"/>
      <c r="JD15" s="100"/>
      <c r="JE15" s="100"/>
      <c r="JF15" s="100"/>
      <c r="JG15" s="101" t="s">
        <v>152</v>
      </c>
      <c r="JH15" s="103"/>
      <c r="JI15" s="103"/>
      <c r="JJ15" s="103"/>
      <c r="JK15" s="103"/>
      <c r="JL15" s="103"/>
      <c r="JM15" s="100"/>
      <c r="JN15" s="100"/>
      <c r="JO15" s="100"/>
      <c r="JP15" s="100"/>
      <c r="JQ15" s="101" t="s">
        <v>152</v>
      </c>
      <c r="JR15" s="103"/>
      <c r="JS15" s="103"/>
      <c r="JT15" s="103"/>
      <c r="JU15" s="103"/>
      <c r="JV15" s="103"/>
      <c r="JW15" s="100"/>
      <c r="JX15" s="100"/>
      <c r="JY15" s="100"/>
      <c r="JZ15" s="100"/>
      <c r="KA15" s="101" t="s">
        <v>152</v>
      </c>
      <c r="KB15" s="103"/>
      <c r="KC15" s="103"/>
      <c r="KD15" s="103"/>
      <c r="KE15" s="103"/>
      <c r="KF15" s="103"/>
      <c r="KG15" s="100"/>
      <c r="KH15" s="100"/>
      <c r="KI15" s="100"/>
      <c r="KJ15" s="100"/>
      <c r="KK15" s="101" t="s">
        <v>152</v>
      </c>
      <c r="KL15" s="103"/>
      <c r="KM15" s="103"/>
      <c r="KN15" s="103"/>
      <c r="KO15" s="103"/>
      <c r="KP15" s="103"/>
      <c r="KQ15" s="100"/>
      <c r="KR15" s="100"/>
      <c r="KS15" s="100"/>
      <c r="KT15" s="100"/>
      <c r="KU15" s="100"/>
      <c r="KV15" s="101" t="s">
        <v>152</v>
      </c>
      <c r="KW15" s="103"/>
      <c r="KX15" s="103"/>
      <c r="KY15" s="103"/>
      <c r="KZ15" s="103"/>
      <c r="LA15" s="103"/>
      <c r="LB15" s="100"/>
      <c r="LC15" s="100"/>
      <c r="LD15" s="100"/>
      <c r="LE15" s="100"/>
      <c r="LF15" s="101" t="s">
        <v>152</v>
      </c>
      <c r="LG15" s="103"/>
      <c r="LH15" s="103"/>
      <c r="LI15" s="103"/>
      <c r="LJ15" s="103"/>
      <c r="LK15" s="103"/>
      <c r="LL15" s="100"/>
      <c r="LM15" s="100"/>
      <c r="LN15" s="100"/>
      <c r="LO15" s="100"/>
      <c r="LP15" s="101" t="s">
        <v>152</v>
      </c>
      <c r="LQ15" s="103"/>
      <c r="LR15" s="103"/>
      <c r="LS15" s="103"/>
      <c r="LT15" s="103"/>
      <c r="LU15" s="103"/>
      <c r="LV15" s="100"/>
      <c r="LW15" s="100"/>
      <c r="LX15" s="100"/>
      <c r="LY15" s="100"/>
      <c r="LZ15" s="101" t="s">
        <v>152</v>
      </c>
      <c r="MA15" s="103"/>
      <c r="MB15" s="103"/>
      <c r="MC15" s="103"/>
      <c r="MD15" s="103"/>
      <c r="ME15" s="103"/>
      <c r="MF15" s="100"/>
      <c r="MG15" s="100"/>
      <c r="MH15" s="100"/>
      <c r="MI15" s="100"/>
      <c r="MJ15" s="101" t="s">
        <v>152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2">
      <c r="A16" s="97">
        <f>A15+1</f>
        <v>2</v>
      </c>
      <c r="B16" s="196" t="s">
        <v>153</v>
      </c>
      <c r="C16" s="196"/>
      <c r="D16" s="100"/>
      <c r="E16" s="97">
        <f>E15+1</f>
        <v>2</v>
      </c>
      <c r="F16" s="196" t="s">
        <v>154</v>
      </c>
      <c r="G16" s="196"/>
      <c r="H16" s="102" t="s">
        <v>155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2">
      <c r="A17" s="97">
        <f t="shared" ref="A17:A34" si="7">A16+1</f>
        <v>3</v>
      </c>
      <c r="B17" s="196" t="s">
        <v>156</v>
      </c>
      <c r="C17" s="196"/>
      <c r="D17" s="100"/>
      <c r="E17" s="97">
        <f t="shared" ref="E17" si="8">E16+1</f>
        <v>3</v>
      </c>
      <c r="F17" s="196" t="s">
        <v>157</v>
      </c>
      <c r="G17" s="196"/>
      <c r="H17" s="102" t="s">
        <v>158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159</v>
      </c>
      <c r="AY17" s="106">
        <f>IF(AY7="-",NA(),AY7)</f>
        <v>494.6</v>
      </c>
      <c r="AZ17" s="106">
        <f t="shared" ref="AZ17:BC17" si="9">IF(AZ7="-",NA(),AZ7)</f>
        <v>185.1</v>
      </c>
      <c r="BA17" s="106">
        <f t="shared" si="9"/>
        <v>455.9</v>
      </c>
      <c r="BB17" s="106">
        <f t="shared" si="9"/>
        <v>167.7</v>
      </c>
      <c r="BC17" s="106">
        <f t="shared" si="9"/>
        <v>170.5</v>
      </c>
      <c r="BD17" s="100"/>
      <c r="BE17" s="100"/>
      <c r="BF17" s="100"/>
      <c r="BG17" s="100"/>
      <c r="BH17" s="100"/>
      <c r="BI17" s="105" t="s">
        <v>160</v>
      </c>
      <c r="BJ17" s="106">
        <f>IF(BJ7="-",NA(),BJ7)</f>
        <v>647</v>
      </c>
      <c r="BK17" s="106">
        <f t="shared" ref="BK17:BN17" si="10">IF(BK7="-",NA(),BK7)</f>
        <v>694.8</v>
      </c>
      <c r="BL17" s="106">
        <f t="shared" si="10"/>
        <v>573.20000000000005</v>
      </c>
      <c r="BM17" s="106">
        <f t="shared" si="10"/>
        <v>643.20000000000005</v>
      </c>
      <c r="BN17" s="106">
        <f t="shared" si="10"/>
        <v>608.6</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f>IF(CF7="-",NA(),CF7)</f>
        <v>11046.6</v>
      </c>
      <c r="CG17" s="106">
        <f t="shared" ref="CG17:CJ17" si="12">IF(CG7="-",NA(),CG7)</f>
        <v>25137.7</v>
      </c>
      <c r="CH17" s="106">
        <f t="shared" si="12"/>
        <v>9478.2999999999993</v>
      </c>
      <c r="CI17" s="106">
        <f t="shared" si="12"/>
        <v>8695.4</v>
      </c>
      <c r="CJ17" s="106">
        <f t="shared" si="12"/>
        <v>25344</v>
      </c>
      <c r="CK17" s="100"/>
      <c r="CL17" s="100"/>
      <c r="CM17" s="100"/>
      <c r="CN17" s="100"/>
      <c r="CO17" s="105" t="s">
        <v>160</v>
      </c>
      <c r="CP17" s="107">
        <f>IF(CP7="-",NA(),CP7)</f>
        <v>155141</v>
      </c>
      <c r="CQ17" s="107">
        <f t="shared" ref="CQ17:CT17" si="13">IF(CQ7="-",NA(),CQ7)</f>
        <v>85474</v>
      </c>
      <c r="CR17" s="107">
        <f t="shared" si="13"/>
        <v>120143</v>
      </c>
      <c r="CS17" s="107">
        <f t="shared" si="13"/>
        <v>118348</v>
      </c>
      <c r="CT17" s="107">
        <f t="shared" si="13"/>
        <v>122307</v>
      </c>
      <c r="CU17" s="100"/>
      <c r="CV17" s="100"/>
      <c r="CW17" s="100"/>
      <c r="CX17" s="100"/>
      <c r="CY17" s="100"/>
      <c r="CZ17" s="105" t="s">
        <v>159</v>
      </c>
      <c r="DA17" s="106">
        <f>IF(DA7="-",NA(),DA7)</f>
        <v>13.9</v>
      </c>
      <c r="DB17" s="106">
        <f t="shared" ref="DB17:DE17" si="14">IF(DB7="-",NA(),DB7)</f>
        <v>14.8</v>
      </c>
      <c r="DC17" s="106">
        <f t="shared" si="14"/>
        <v>13.5</v>
      </c>
      <c r="DD17" s="106">
        <f t="shared" si="14"/>
        <v>13</v>
      </c>
      <c r="DE17" s="106">
        <f t="shared" si="14"/>
        <v>13.6</v>
      </c>
      <c r="DF17" s="100"/>
      <c r="DG17" s="100"/>
      <c r="DH17" s="100"/>
      <c r="DI17" s="100"/>
      <c r="DJ17" s="105" t="s">
        <v>160</v>
      </c>
      <c r="DK17" s="106">
        <f>IF(DK7="-",NA(),DK7)</f>
        <v>57.6</v>
      </c>
      <c r="DL17" s="106">
        <f t="shared" ref="DL17:DO17" si="15">IF(DL7="-",NA(),DL7)</f>
        <v>0.5</v>
      </c>
      <c r="DM17" s="106">
        <f t="shared" si="15"/>
        <v>0.3</v>
      </c>
      <c r="DN17" s="106">
        <f t="shared" si="15"/>
        <v>1.2</v>
      </c>
      <c r="DO17" s="106">
        <f t="shared" si="15"/>
        <v>13</v>
      </c>
      <c r="DP17" s="100"/>
      <c r="DQ17" s="100"/>
      <c r="DR17" s="100"/>
      <c r="DS17" s="100"/>
      <c r="DT17" s="105" t="s">
        <v>160</v>
      </c>
      <c r="DU17" s="106">
        <f>IF(DU7="-",NA(),DU7)</f>
        <v>606.79999999999995</v>
      </c>
      <c r="DV17" s="106">
        <f t="shared" ref="DV17:DY17" si="16">IF(DV7="-",NA(),DV7)</f>
        <v>475.9</v>
      </c>
      <c r="DW17" s="106">
        <f t="shared" si="16"/>
        <v>561.29999999999995</v>
      </c>
      <c r="DX17" s="106">
        <f t="shared" si="16"/>
        <v>543.5</v>
      </c>
      <c r="DY17" s="106">
        <f t="shared" si="16"/>
        <v>482.3</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160</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160</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160</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160</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160</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160</v>
      </c>
      <c r="KW17" s="106">
        <f>IF(KW7="-",NA(),KW7)</f>
        <v>13.9</v>
      </c>
      <c r="KX17" s="106">
        <f t="shared" ref="KX17:LA17" si="34">IF(KX7="-",NA(),KX7)</f>
        <v>14.8</v>
      </c>
      <c r="KY17" s="106">
        <f t="shared" si="34"/>
        <v>13.5</v>
      </c>
      <c r="KZ17" s="106">
        <f t="shared" si="34"/>
        <v>13</v>
      </c>
      <c r="LA17" s="106">
        <f t="shared" si="34"/>
        <v>13.6</v>
      </c>
      <c r="LB17" s="100"/>
      <c r="LC17" s="100"/>
      <c r="LD17" s="100"/>
      <c r="LE17" s="100"/>
      <c r="LF17" s="105" t="s">
        <v>160</v>
      </c>
      <c r="LG17" s="106">
        <f>IF(LG7="-",NA(),LG7)</f>
        <v>57.6</v>
      </c>
      <c r="LH17" s="106">
        <f t="shared" ref="LH17:LK17" si="35">IF(LH7="-",NA(),LH7)</f>
        <v>0.5</v>
      </c>
      <c r="LI17" s="106">
        <f t="shared" si="35"/>
        <v>0.3</v>
      </c>
      <c r="LJ17" s="106">
        <f t="shared" si="35"/>
        <v>1.2</v>
      </c>
      <c r="LK17" s="106">
        <f t="shared" si="35"/>
        <v>13</v>
      </c>
      <c r="LL17" s="100"/>
      <c r="LM17" s="100"/>
      <c r="LN17" s="100"/>
      <c r="LO17" s="100"/>
      <c r="LP17" s="105" t="s">
        <v>160</v>
      </c>
      <c r="LQ17" s="106">
        <f>IF(LQ7="-",NA(),LQ7)</f>
        <v>606.79999999999995</v>
      </c>
      <c r="LR17" s="106">
        <f t="shared" ref="LR17:LU17" si="36">IF(LR7="-",NA(),LR7)</f>
        <v>475.9</v>
      </c>
      <c r="LS17" s="106">
        <f t="shared" si="36"/>
        <v>561.29999999999995</v>
      </c>
      <c r="LT17" s="106">
        <f t="shared" si="36"/>
        <v>543.5</v>
      </c>
      <c r="LU17" s="106">
        <f t="shared" si="36"/>
        <v>482.3</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160</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2">
      <c r="A18" s="97">
        <f t="shared" si="7"/>
        <v>4</v>
      </c>
      <c r="B18" s="196" t="s">
        <v>161</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162</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162</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162</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162</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162</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162</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162</v>
      </c>
      <c r="DK18" s="106">
        <f>IF(DP7="-",NA(),DP7)</f>
        <v>14.6</v>
      </c>
      <c r="DL18" s="106">
        <f t="shared" ref="DL18:DO18" si="45">IF(DQ7="-",NA(),DQ7)</f>
        <v>17.5</v>
      </c>
      <c r="DM18" s="106">
        <f t="shared" si="45"/>
        <v>14.4</v>
      </c>
      <c r="DN18" s="106">
        <f t="shared" si="45"/>
        <v>11.8</v>
      </c>
      <c r="DO18" s="106">
        <f t="shared" si="45"/>
        <v>14.2</v>
      </c>
      <c r="DP18" s="100"/>
      <c r="DQ18" s="100"/>
      <c r="DR18" s="100"/>
      <c r="DS18" s="100"/>
      <c r="DT18" s="105" t="s">
        <v>162</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162</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162</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162</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162</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162</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162</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162</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162</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162</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162</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162</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162</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162</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162</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162</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162</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162</v>
      </c>
      <c r="LG18" s="106">
        <f>IF(OR(NOT($LG$8),LL7="-"),NA(),LL7)</f>
        <v>2.5</v>
      </c>
      <c r="LH18" s="106">
        <f>IF(OR(NOT($LG$8),LM7="-"),NA(),LM7)</f>
        <v>0.3</v>
      </c>
      <c r="LI18" s="106">
        <f>IF(OR(NOT($LG$8),LN7="-"),NA(),LN7)</f>
        <v>0.3</v>
      </c>
      <c r="LJ18" s="106">
        <f>IF(OR(NOT($LG$8),LO7="-"),NA(),LO7)</f>
        <v>0.3</v>
      </c>
      <c r="LK18" s="106">
        <f>IF(OR(NOT($LG$8),LP7="-"),NA(),LP7)</f>
        <v>0.7</v>
      </c>
      <c r="LL18" s="100"/>
      <c r="LM18" s="100"/>
      <c r="LN18" s="100"/>
      <c r="LO18" s="100"/>
      <c r="LP18" s="105" t="s">
        <v>162</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162</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162</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2">
      <c r="A19" s="97">
        <f t="shared" si="7"/>
        <v>5</v>
      </c>
      <c r="B19" s="196" t="s">
        <v>164</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146</v>
      </c>
      <c r="AY19" s="106">
        <f>$BI$7</f>
        <v>100</v>
      </c>
      <c r="AZ19" s="106">
        <f t="shared" ref="AZ19:BC19" si="49">$BI$7</f>
        <v>100</v>
      </c>
      <c r="BA19" s="106">
        <f t="shared" si="49"/>
        <v>100</v>
      </c>
      <c r="BB19" s="106">
        <f t="shared" si="49"/>
        <v>100</v>
      </c>
      <c r="BC19" s="106">
        <f t="shared" si="49"/>
        <v>100</v>
      </c>
      <c r="BD19" s="100"/>
      <c r="BE19" s="100"/>
      <c r="BF19" s="100"/>
      <c r="BG19" s="100"/>
      <c r="BH19" s="100"/>
      <c r="BI19" s="108" t="s">
        <v>146</v>
      </c>
      <c r="BJ19" s="106">
        <f>$BT$7</f>
        <v>100</v>
      </c>
      <c r="BK19" s="106">
        <f>$BT$7</f>
        <v>100</v>
      </c>
      <c r="BL19" s="106">
        <f>$BT$7</f>
        <v>100</v>
      </c>
      <c r="BM19" s="106">
        <f>$BT$7</f>
        <v>100</v>
      </c>
      <c r="BN19" s="106">
        <f>$BT$7</f>
        <v>100</v>
      </c>
      <c r="BO19" s="100"/>
      <c r="BP19" s="100"/>
      <c r="BQ19" s="100"/>
      <c r="BR19" s="100"/>
      <c r="BS19" s="100"/>
      <c r="BT19" s="108" t="s">
        <v>146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2">
      <c r="A20" s="97">
        <f t="shared" si="7"/>
        <v>6</v>
      </c>
      <c r="B20" s="196" t="s">
        <v>165</v>
      </c>
      <c r="C20" s="196"/>
      <c r="D20" s="100"/>
    </row>
    <row r="21" spans="1:374" x14ac:dyDescent="0.2">
      <c r="A21" s="97">
        <f t="shared" si="7"/>
        <v>7</v>
      </c>
      <c r="B21" s="196" t="s">
        <v>166</v>
      </c>
      <c r="C21" s="196"/>
      <c r="D21" s="100"/>
    </row>
    <row r="22" spans="1:374" x14ac:dyDescent="0.2">
      <c r="A22" s="97">
        <f t="shared" si="7"/>
        <v>8</v>
      </c>
      <c r="B22" s="196" t="s">
        <v>167</v>
      </c>
      <c r="C22" s="196"/>
      <c r="D22" s="100"/>
      <c r="E22" s="198" t="s">
        <v>168</v>
      </c>
      <c r="F22" s="199"/>
      <c r="G22" s="199"/>
      <c r="H22" s="199"/>
      <c r="I22" s="200"/>
    </row>
    <row r="23" spans="1:374" x14ac:dyDescent="0.2">
      <c r="A23" s="97">
        <f t="shared" si="7"/>
        <v>9</v>
      </c>
      <c r="B23" s="196" t="s">
        <v>169</v>
      </c>
      <c r="C23" s="196"/>
      <c r="D23" s="100"/>
      <c r="E23" s="201"/>
      <c r="F23" s="202"/>
      <c r="G23" s="202"/>
      <c r="H23" s="202"/>
      <c r="I23" s="203"/>
    </row>
    <row r="24" spans="1:374" x14ac:dyDescent="0.2">
      <c r="A24" s="97">
        <f t="shared" si="7"/>
        <v>10</v>
      </c>
      <c r="B24" s="196" t="s">
        <v>170</v>
      </c>
      <c r="C24" s="196"/>
      <c r="D24" s="100"/>
      <c r="E24" s="201"/>
      <c r="F24" s="202"/>
      <c r="G24" s="202"/>
      <c r="H24" s="202"/>
      <c r="I24" s="203"/>
    </row>
    <row r="25" spans="1:374" x14ac:dyDescent="0.2">
      <c r="A25" s="97">
        <f t="shared" si="7"/>
        <v>11</v>
      </c>
      <c r="B25" s="196" t="s">
        <v>171</v>
      </c>
      <c r="C25" s="196"/>
      <c r="D25" s="100"/>
      <c r="E25" s="201"/>
      <c r="F25" s="202"/>
      <c r="G25" s="202"/>
      <c r="H25" s="202"/>
      <c r="I25" s="203"/>
    </row>
    <row r="26" spans="1:374" x14ac:dyDescent="0.2">
      <c r="A26" s="97">
        <f t="shared" si="7"/>
        <v>12</v>
      </c>
      <c r="B26" s="196" t="s">
        <v>172</v>
      </c>
      <c r="C26" s="196"/>
      <c r="D26" s="100"/>
      <c r="E26" s="201"/>
      <c r="F26" s="202"/>
      <c r="G26" s="202"/>
      <c r="H26" s="202"/>
      <c r="I26" s="203"/>
    </row>
    <row r="27" spans="1:374" x14ac:dyDescent="0.2">
      <c r="A27" s="97">
        <f t="shared" si="7"/>
        <v>13</v>
      </c>
      <c r="B27" s="196" t="s">
        <v>173</v>
      </c>
      <c r="C27" s="196"/>
      <c r="D27" s="100"/>
      <c r="E27" s="201"/>
      <c r="F27" s="202"/>
      <c r="G27" s="202"/>
      <c r="H27" s="202"/>
      <c r="I27" s="203"/>
    </row>
    <row r="28" spans="1:374" x14ac:dyDescent="0.2">
      <c r="A28" s="97">
        <f t="shared" si="7"/>
        <v>14</v>
      </c>
      <c r="B28" s="196" t="s">
        <v>174</v>
      </c>
      <c r="C28" s="196"/>
      <c r="D28" s="100"/>
      <c r="E28" s="201"/>
      <c r="F28" s="202"/>
      <c r="G28" s="202"/>
      <c r="H28" s="202"/>
      <c r="I28" s="203"/>
    </row>
    <row r="29" spans="1:374" x14ac:dyDescent="0.2">
      <c r="A29" s="97">
        <f t="shared" si="7"/>
        <v>15</v>
      </c>
      <c r="B29" s="196" t="s">
        <v>175</v>
      </c>
      <c r="C29" s="196"/>
      <c r="D29" s="100"/>
      <c r="E29" s="201"/>
      <c r="F29" s="202"/>
      <c r="G29" s="202"/>
      <c r="H29" s="202"/>
      <c r="I29" s="203"/>
    </row>
    <row r="30" spans="1:374" x14ac:dyDescent="0.2">
      <c r="A30" s="97">
        <f t="shared" si="7"/>
        <v>16</v>
      </c>
      <c r="B30" s="196" t="s">
        <v>176</v>
      </c>
      <c r="C30" s="196"/>
      <c r="D30" s="100"/>
      <c r="E30" s="201"/>
      <c r="F30" s="202"/>
      <c r="G30" s="202"/>
      <c r="H30" s="202"/>
      <c r="I30" s="203"/>
    </row>
    <row r="31" spans="1:374" x14ac:dyDescent="0.2">
      <c r="A31" s="97">
        <f t="shared" si="7"/>
        <v>17</v>
      </c>
      <c r="B31" s="196" t="s">
        <v>177</v>
      </c>
      <c r="C31" s="196"/>
      <c r="D31" s="100"/>
      <c r="E31" s="201"/>
      <c r="F31" s="202"/>
      <c r="G31" s="202"/>
      <c r="H31" s="202"/>
      <c r="I31" s="203"/>
    </row>
    <row r="32" spans="1:374" x14ac:dyDescent="0.2">
      <c r="A32" s="97">
        <f t="shared" si="7"/>
        <v>18</v>
      </c>
      <c r="B32" s="196" t="s">
        <v>178</v>
      </c>
      <c r="C32" s="196"/>
      <c r="D32" s="100"/>
      <c r="E32" s="201"/>
      <c r="F32" s="202"/>
      <c r="G32" s="202"/>
      <c r="H32" s="202"/>
      <c r="I32" s="203"/>
    </row>
    <row r="33" spans="1:16" x14ac:dyDescent="0.2">
      <c r="A33" s="97">
        <f t="shared" si="7"/>
        <v>19</v>
      </c>
      <c r="B33" s="196" t="s">
        <v>179</v>
      </c>
      <c r="C33" s="196"/>
      <c r="D33" s="100"/>
      <c r="E33" s="201"/>
      <c r="F33" s="202"/>
      <c r="G33" s="202"/>
      <c r="H33" s="202"/>
      <c r="I33" s="203"/>
    </row>
    <row r="34" spans="1:16" x14ac:dyDescent="0.2">
      <c r="A34" s="97">
        <f t="shared" si="7"/>
        <v>20</v>
      </c>
      <c r="B34" s="196" t="s">
        <v>180</v>
      </c>
      <c r="C34" s="196"/>
      <c r="D34" s="100"/>
      <c r="E34" s="201"/>
      <c r="F34" s="202"/>
      <c r="G34" s="202"/>
      <c r="H34" s="202"/>
      <c r="I34" s="203"/>
    </row>
    <row r="35" spans="1:16" ht="25.5" customHeight="1" x14ac:dyDescent="0.2">
      <c r="E35" s="204"/>
      <c r="F35" s="205"/>
      <c r="G35" s="205"/>
      <c r="H35" s="205"/>
      <c r="I35" s="206"/>
    </row>
    <row r="36" spans="1:16" x14ac:dyDescent="0.2">
      <c r="A36" t="s">
        <v>181</v>
      </c>
      <c r="B36" t="s">
        <v>182</v>
      </c>
    </row>
    <row r="37" spans="1:16" x14ac:dyDescent="0.2">
      <c r="A37" t="s">
        <v>183</v>
      </c>
      <c r="B37" t="s">
        <v>184</v>
      </c>
      <c r="L37" s="198" t="s">
        <v>168</v>
      </c>
      <c r="M37" s="199"/>
      <c r="N37" s="199"/>
      <c r="O37" s="199"/>
      <c r="P37" s="200"/>
    </row>
    <row r="38" spans="1:16" x14ac:dyDescent="0.2">
      <c r="A38" t="s">
        <v>185</v>
      </c>
      <c r="B38" t="s">
        <v>186</v>
      </c>
      <c r="L38" s="201"/>
      <c r="M38" s="202"/>
      <c r="N38" s="202"/>
      <c r="O38" s="202"/>
      <c r="P38" s="203"/>
    </row>
    <row r="39" spans="1:16" x14ac:dyDescent="0.2">
      <c r="A39" t="s">
        <v>187</v>
      </c>
      <c r="B39" t="s">
        <v>188</v>
      </c>
      <c r="L39" s="201"/>
      <c r="M39" s="202"/>
      <c r="N39" s="202"/>
      <c r="O39" s="202"/>
      <c r="P39" s="203"/>
    </row>
    <row r="40" spans="1:16" x14ac:dyDescent="0.2">
      <c r="A40" t="s">
        <v>189</v>
      </c>
      <c r="B40" t="s">
        <v>190</v>
      </c>
      <c r="L40" s="201"/>
      <c r="M40" s="202"/>
      <c r="N40" s="202"/>
      <c r="O40" s="202"/>
      <c r="P40" s="203"/>
    </row>
    <row r="41" spans="1:16" x14ac:dyDescent="0.2">
      <c r="A41" t="s">
        <v>191</v>
      </c>
      <c r="B41" t="s">
        <v>192</v>
      </c>
      <c r="L41" s="201"/>
      <c r="M41" s="202"/>
      <c r="N41" s="202"/>
      <c r="O41" s="202"/>
      <c r="P41" s="203"/>
    </row>
    <row r="42" spans="1:16" x14ac:dyDescent="0.2">
      <c r="A42" t="s">
        <v>193</v>
      </c>
      <c r="B42" t="s">
        <v>194</v>
      </c>
      <c r="L42" s="201"/>
      <c r="M42" s="202"/>
      <c r="N42" s="202"/>
      <c r="O42" s="202"/>
      <c r="P42" s="203"/>
    </row>
    <row r="43" spans="1:16" x14ac:dyDescent="0.2">
      <c r="A43" t="s">
        <v>195</v>
      </c>
      <c r="B43" t="s">
        <v>196</v>
      </c>
      <c r="L43" s="201"/>
      <c r="M43" s="202"/>
      <c r="N43" s="202"/>
      <c r="O43" s="202"/>
      <c r="P43" s="203"/>
    </row>
    <row r="44" spans="1:16" x14ac:dyDescent="0.2">
      <c r="A44" t="s">
        <v>197</v>
      </c>
      <c r="B44" t="s">
        <v>198</v>
      </c>
      <c r="L44" s="201"/>
      <c r="M44" s="202"/>
      <c r="N44" s="202"/>
      <c r="O44" s="202"/>
      <c r="P44" s="203"/>
    </row>
    <row r="45" spans="1:16" x14ac:dyDescent="0.2">
      <c r="A45" t="s">
        <v>199</v>
      </c>
      <c r="B45" t="s">
        <v>200</v>
      </c>
      <c r="L45" s="201"/>
      <c r="M45" s="202"/>
      <c r="N45" s="202"/>
      <c r="O45" s="202"/>
      <c r="P45" s="203"/>
    </row>
    <row r="46" spans="1:16" x14ac:dyDescent="0.2">
      <c r="A46" t="s">
        <v>201</v>
      </c>
      <c r="B46" t="s">
        <v>202</v>
      </c>
      <c r="L46" s="201"/>
      <c r="M46" s="202"/>
      <c r="N46" s="202"/>
      <c r="O46" s="202"/>
      <c r="P46" s="203"/>
    </row>
    <row r="47" spans="1:16" x14ac:dyDescent="0.2">
      <c r="A47" t="s">
        <v>203</v>
      </c>
      <c r="B47" t="s">
        <v>204</v>
      </c>
      <c r="L47" s="201"/>
      <c r="M47" s="202"/>
      <c r="N47" s="202"/>
      <c r="O47" s="202"/>
      <c r="P47" s="203"/>
    </row>
    <row r="48" spans="1:16" x14ac:dyDescent="0.2">
      <c r="A48" t="s">
        <v>205</v>
      </c>
      <c r="B48" t="s">
        <v>206</v>
      </c>
      <c r="L48" s="201"/>
      <c r="M48" s="202"/>
      <c r="N48" s="202"/>
      <c r="O48" s="202"/>
      <c r="P48" s="203"/>
    </row>
    <row r="49" spans="1:16" x14ac:dyDescent="0.2">
      <c r="A49" t="s">
        <v>207</v>
      </c>
      <c r="B49" t="s">
        <v>208</v>
      </c>
      <c r="L49" s="201"/>
      <c r="M49" s="202"/>
      <c r="N49" s="202"/>
      <c r="O49" s="202"/>
      <c r="P49" s="203"/>
    </row>
    <row r="50" spans="1:16" ht="26.25" customHeight="1" x14ac:dyDescent="0.2">
      <c r="A50" t="s">
        <v>209</v>
      </c>
      <c r="B50" t="s">
        <v>210</v>
      </c>
      <c r="L50" s="204"/>
      <c r="M50" s="205"/>
      <c r="N50" s="205"/>
      <c r="O50" s="205"/>
      <c r="P50" s="206"/>
    </row>
    <row r="51" spans="1:16" x14ac:dyDescent="0.2">
      <c r="A51" t="s">
        <v>211</v>
      </c>
      <c r="B51" t="s">
        <v>212</v>
      </c>
    </row>
    <row r="52" spans="1:16" x14ac:dyDescent="0.2">
      <c r="A52" t="s">
        <v>213</v>
      </c>
      <c r="B52" t="s">
        <v>214</v>
      </c>
    </row>
    <row r="53" spans="1:16" x14ac:dyDescent="0.2">
      <c r="A53" t="s">
        <v>215</v>
      </c>
      <c r="B53" t="s">
        <v>216</v>
      </c>
    </row>
    <row r="54" spans="1:16" x14ac:dyDescent="0.2">
      <c r="A54" t="s">
        <v>217</v>
      </c>
      <c r="B54" t="s">
        <v>218</v>
      </c>
    </row>
    <row r="55" spans="1:16" x14ac:dyDescent="0.2">
      <c r="A55" t="s">
        <v>219</v>
      </c>
      <c r="B55" t="s">
        <v>220</v>
      </c>
    </row>
    <row r="56" spans="1:16" x14ac:dyDescent="0.2">
      <c r="A56" t="s">
        <v>221</v>
      </c>
      <c r="B56" t="s">
        <v>222</v>
      </c>
    </row>
    <row r="57" spans="1:16" x14ac:dyDescent="0.2">
      <c r="A57" t="s">
        <v>223</v>
      </c>
      <c r="B57" t="s">
        <v>224</v>
      </c>
    </row>
    <row r="58" spans="1:16" x14ac:dyDescent="0.2">
      <c r="A58" t="s">
        <v>225</v>
      </c>
      <c r="B58" t="s">
        <v>226</v>
      </c>
    </row>
    <row r="59" spans="1:16" x14ac:dyDescent="0.2">
      <c r="A59" t="s">
        <v>227</v>
      </c>
      <c r="B59" t="s">
        <v>228</v>
      </c>
    </row>
    <row r="60" spans="1:16" x14ac:dyDescent="0.2">
      <c r="A60" t="s">
        <v>229</v>
      </c>
      <c r="B60" t="s">
        <v>230</v>
      </c>
    </row>
    <row r="61" spans="1:16" x14ac:dyDescent="0.2">
      <c r="A61" t="s">
        <v>231</v>
      </c>
      <c r="B61" t="s">
        <v>232</v>
      </c>
    </row>
    <row r="62" spans="1:16" x14ac:dyDescent="0.2">
      <c r="A62" t="s">
        <v>233</v>
      </c>
      <c r="B62" t="s">
        <v>234</v>
      </c>
    </row>
    <row r="63" spans="1:16" x14ac:dyDescent="0.2">
      <c r="A63" t="s">
        <v>235</v>
      </c>
      <c r="B63" t="s">
        <v>236</v>
      </c>
    </row>
    <row r="64" spans="1:16" x14ac:dyDescent="0.2">
      <c r="A64" t="s">
        <v>237</v>
      </c>
      <c r="B64" t="s">
        <v>238</v>
      </c>
    </row>
    <row r="65" spans="1:2" x14ac:dyDescent="0.2">
      <c r="A65" t="s">
        <v>239</v>
      </c>
      <c r="B65" t="s">
        <v>240</v>
      </c>
    </row>
    <row r="66" spans="1:2" x14ac:dyDescent="0.2">
      <c r="A66" t="s">
        <v>241</v>
      </c>
      <c r="B66" t="s">
        <v>242</v>
      </c>
    </row>
    <row r="67" spans="1:2" x14ac:dyDescent="0.2">
      <c r="A67" t="s">
        <v>243</v>
      </c>
      <c r="B67" t="s">
        <v>242</v>
      </c>
    </row>
    <row r="68" spans="1:2" x14ac:dyDescent="0.2">
      <c r="A68" t="s">
        <v>244</v>
      </c>
      <c r="B68" t="s">
        <v>242</v>
      </c>
    </row>
    <row r="69" spans="1:2" x14ac:dyDescent="0.2">
      <c r="A69" t="s">
        <v>245</v>
      </c>
      <c r="B69" t="s">
        <v>242</v>
      </c>
    </row>
    <row r="70" spans="1:2" x14ac:dyDescent="0.2">
      <c r="A70" t="s">
        <v>246</v>
      </c>
      <c r="B70" t="s">
        <v>242</v>
      </c>
    </row>
    <row r="71" spans="1:2" x14ac:dyDescent="0.2">
      <c r="A71" t="s">
        <v>247</v>
      </c>
      <c r="B71" t="s">
        <v>242</v>
      </c>
    </row>
    <row r="72" spans="1:2" x14ac:dyDescent="0.2">
      <c r="A72" t="s">
        <v>248</v>
      </c>
      <c r="B72" t="s">
        <v>242</v>
      </c>
    </row>
    <row r="73" spans="1:2" x14ac:dyDescent="0.2">
      <c r="A73" t="s">
        <v>249</v>
      </c>
      <c r="B73" t="s">
        <v>242</v>
      </c>
    </row>
    <row r="74" spans="1:2" x14ac:dyDescent="0.2">
      <c r="A74" t="s">
        <v>250</v>
      </c>
      <c r="B74" t="s">
        <v>242</v>
      </c>
    </row>
    <row r="75" spans="1:2" x14ac:dyDescent="0.2">
      <c r="A75" t="s">
        <v>251</v>
      </c>
      <c r="B75" t="s">
        <v>242</v>
      </c>
    </row>
    <row r="76" spans="1:2" x14ac:dyDescent="0.2">
      <c r="A76" t="s">
        <v>252</v>
      </c>
      <c r="B76" t="s">
        <v>242</v>
      </c>
    </row>
    <row r="77" spans="1:2" x14ac:dyDescent="0.2">
      <c r="A77" t="s">
        <v>253</v>
      </c>
      <c r="B77" t="s">
        <v>242</v>
      </c>
    </row>
    <row r="78" spans="1:2" x14ac:dyDescent="0.2">
      <c r="A78" t="s">
        <v>254</v>
      </c>
      <c r="B78" t="s">
        <v>242</v>
      </c>
    </row>
    <row r="79" spans="1:2" x14ac:dyDescent="0.2">
      <c r="A79" t="s">
        <v>255</v>
      </c>
      <c r="B79" t="s">
        <v>242</v>
      </c>
    </row>
    <row r="80" spans="1:2" x14ac:dyDescent="0.2">
      <c r="A80" t="s">
        <v>256</v>
      </c>
      <c r="B80" t="s">
        <v>242</v>
      </c>
    </row>
    <row r="81" spans="1:2" x14ac:dyDescent="0.2">
      <c r="A81" t="s">
        <v>257</v>
      </c>
      <c r="B81" t="s">
        <v>242</v>
      </c>
    </row>
    <row r="82" spans="1:2" x14ac:dyDescent="0.2">
      <c r="A82" t="s">
        <v>258</v>
      </c>
      <c r="B82" t="s">
        <v>242</v>
      </c>
    </row>
    <row r="83" spans="1:2" x14ac:dyDescent="0.2">
      <c r="A83" t="s">
        <v>259</v>
      </c>
      <c r="B83" t="s">
        <v>242</v>
      </c>
    </row>
    <row r="84" spans="1:2" x14ac:dyDescent="0.2">
      <c r="A84" t="s">
        <v>260</v>
      </c>
      <c r="B84" t="s">
        <v>242</v>
      </c>
    </row>
    <row r="85" spans="1:2" x14ac:dyDescent="0.2">
      <c r="A85" t="s">
        <v>261</v>
      </c>
      <c r="B85" t="s">
        <v>242</v>
      </c>
    </row>
    <row r="86" spans="1:2" x14ac:dyDescent="0.2">
      <c r="A86" t="s">
        <v>262</v>
      </c>
      <c r="B86" t="s">
        <v>263</v>
      </c>
    </row>
    <row r="87" spans="1:2" x14ac:dyDescent="0.2">
      <c r="A87" t="s">
        <v>264</v>
      </c>
      <c r="B87" t="s">
        <v>263</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2020-01-29T04:53:02Z</cp:lastPrinted>
  <dcterms:created xsi:type="dcterms:W3CDTF">2019-12-05T07:48:08Z</dcterms:created>
  <dcterms:modified xsi:type="dcterms:W3CDTF">2020-01-29T04:53:08Z</dcterms:modified>
  <cp:category/>
</cp:coreProperties>
</file>