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sv-file\財政係\公営企業関係\H31\02 照会\20200110_経営比較分析表(H30決算)の分析等(0127〆)　→\02回答\"/>
    </mc:Choice>
  </mc:AlternateContent>
  <xr:revisionPtr revIDLastSave="0" documentId="8_{6ADE1744-E464-484F-B1DA-4CF35FC7F1A8}" xr6:coauthVersionLast="36" xr6:coauthVersionMax="36" xr10:uidLastSave="{00000000-0000-0000-0000-000000000000}"/>
  <workbookProtection workbookAlgorithmName="SHA-512" workbookHashValue="IKMa6Ewkipvgo9xKOxiokKJUD1VWwXr85k12u+0xcCFmVIbXDxFTNTaJ5E2JgZW0l6AGJKKb1mkyaMqAxWaMtg==" workbookSaltValue="RwV4bqib3WWxs2qFsiimMQ==" workbookSpinCount="100000" lockStructure="1"/>
  <bookViews>
    <workbookView xWindow="0" yWindow="0" windowWidth="28800" windowHeight="1138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BB10" i="4"/>
  <c r="AT10" i="4"/>
  <c r="AL10" i="4"/>
  <c r="W10" i="4"/>
  <c r="P10" i="4"/>
  <c r="I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<sst xmlns="http://schemas.openxmlformats.org/spreadsheetml/2006/main" count="225" uniqueCount="113">
  <si>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</si>
  <si>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</si>
  <si>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</si>
  <si>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</si>
  <si>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</si>
  <si>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</si>
  <si>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</si>
  <si>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</si>
  <si>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</si>
  <si>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</si>
  <si>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</si>
  <si>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</si>
  <si>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</si>
  <si>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</si>
  <si>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</si>
  <si>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</si>
  <si>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</si>
  <si>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</si>
  <si>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</si>
  <si>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</si>
  <si>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</si>
  <si>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</si>
  <si>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</si>
  <si>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</si>
  <si>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</si>
  <si>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</si>
  <si>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</si>
  <si>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</si>
  <si>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</si>
  <si>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</si>
  <si>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</si>
  <si>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</si>
  <si>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</si>
  <si>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</si>
  <si>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</si>
  <si>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</si>
  <si>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</si>
  <si>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</si>
  <si>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</si>
  <si>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</si>
  <si>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</si>
  <si>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</si>
  <si>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</si>
  <si>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</si>
  <si>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</si>
  <si>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</si>
  <si>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</si>
  <si>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</si>
  <si>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</si>
  <si>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</si>
  <si>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</si>
  <si>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</si>
  <si>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</si>
  <si>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</si>
  <si>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</si>
  <si>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</si>
  <si>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</si>
  <si>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</si>
  <si>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</si>
  <si>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</si>
  <si>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</si>
  <si>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</si>
  <si>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</si>
  <si>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</si>
  <si>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</si>
  <si>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</si>
  <si>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</si>
  <si>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</si>
  <si>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</si>
  <si>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</si>
  <si>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</si>
  <si>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</si>
  <si>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</si>
  <si>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</si>
  <si>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</si>
  <si>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</si>
  <si>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</si>
  <si>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</si>
  <si>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</si>
  <si>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</si>
  <si>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</si>
  <si>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</si>
  <si>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</si>
  <si>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</si>
  <si>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</si>
  <si>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</si>
  <si>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</si>
  <si>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</si>
  <si>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</si>
  <si>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</si>
  <si>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</si>
  <si>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</si>
  <si>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</si>
  <si>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</si>
  <si>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</si>
  <si>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</si>
  <si>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</si>
  <si>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</si>
  <si>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</si>
  <si>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</si>
  <si>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</si>
  <si>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</si>
  <si>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</si>
  <si>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</si>
  <si>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</si>
  <si>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</si>
  <si>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</si>
  <si>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</si>
  <si>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</si>
  <si>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</si>
  <si>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近年は改善傾向で推移していますが、復興事業の収束等に伴い給水収益の減少が進む一方、企業債償還金が増加しており、一般会計繰入金への依存度は年々上昇しています。
④企業債残高対給水収益比率
　給水収益は年々減少していますが、綾里浄水場マンガン除去施設整備工事に伴い企業債借入額が増加したことから、指標値は悪化に転じました。
　今後においても送配水管や機械設備等の更新が予定されており、企業債残高は上昇傾向で推移する見込みです。
⑤料金回収率
　平成25年度の料金改定に伴い給水収益は一時回復しましたが、近年は給水人口の減少等により給水収益だけでは費用を賄うことができないため、改めて令和2年7月に料金改定を行う予定です。
⑥給水原価
　年間総有収水量の減少に歯止めが掛からない中、綾里浄水場マンガン除去施設整備工事により総費用が増加したことから、指標値は大幅に悪化しました。
今後も送配水管や機械設備等の更新が予定されており、総費用は上昇傾向で推移することから、当面、指標値の改善は見込めない状況です。
⑦施設利用率
　復興事業の収束等に伴い給水量が大きく減少したことから、指標値は大幅に低下しました。今後も給水量の増加は見込めないことから、指標値は減少傾向で推移するものと思われます。
⑧有収率
　漏水修繕の停滞等により指標値は低水準で推移していますが、今後、老朽管更新事業の進捗に伴い、指標値は徐々に改善するものと思われます。</t>
    <phoneticPr fontId="4"/>
  </si>
  <si>
    <t>③管路更新率
　震災後は復旧・復興関連事業や施設設備改良事業を重点的に実施していました。
　これらの事業が一段落したことから、今後は送配水管更新事業を計画的に実施していく予定です。</t>
    <phoneticPr fontId="4"/>
  </si>
  <si>
    <t xml:space="preserve">　令和2年4月から公営企業会計に移行することから、一層の経営基盤強化と財政マネジネントの強化を図ります。また、上水道事業との統合に向けて調査検討等を積極的に推進します。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</si>
</sst>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9E-4401-8BD3-7EAA6E14BF26}"/>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A69E-4401-8BD3-7EAA6E14BF26}"/>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55.87</c:v>
                </c:pt>
                <c:pt idx="1">
                  <c:v>60.5</c:v>
                </c:pt>
                <c:pt idx="2">
                  <c:v>60.57</c:v>
                </c:pt>
                <c:pt idx="3">
                  <c:v>63.17</c:v>
                </c:pt>
                <c:pt idx="4">
                  <c:v>57.74</c:v>
                </c:pt>
              </c:numCache>
            </c:numRef>
          </c:val>
          <c:extLst>
            <c:ext xmlns:c16="http://schemas.microsoft.com/office/drawing/2014/chart" uri="{C3380CC4-5D6E-409C-BE32-E72D297353CC}">
              <c16:uniqueId val="{00000000-DC97-4B89-8085-C0AF98E0E294}"/>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DC97-4B89-8085-C0AF98E0E294}"/>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73.459999999999994</c:v>
                </c:pt>
                <c:pt idx="1">
                  <c:v>67.680000000000007</c:v>
                </c:pt>
                <c:pt idx="2">
                  <c:v>65.290000000000006</c:v>
                </c:pt>
                <c:pt idx="3">
                  <c:v>60.82</c:v>
                </c:pt>
                <c:pt idx="4">
                  <c:v>64.209999999999994</c:v>
                </c:pt>
              </c:numCache>
            </c:numRef>
          </c:val>
          <c:extLst>
            <c:ext xmlns:c16="http://schemas.microsoft.com/office/drawing/2014/chart" uri="{C3380CC4-5D6E-409C-BE32-E72D297353CC}">
              <c16:uniqueId val="{00000000-026B-4722-8F04-8E04CC315A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026B-4722-8F04-8E04CC315A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65.86</c:v>
                </c:pt>
                <c:pt idx="1">
                  <c:v>66.44</c:v>
                </c:pt>
                <c:pt idx="2">
                  <c:v>68.22</c:v>
                </c:pt>
                <c:pt idx="3">
                  <c:v>68.75</c:v>
                </c:pt>
                <c:pt idx="4">
                  <c:v>70.7</c:v>
                </c:pt>
              </c:numCache>
            </c:numRef>
          </c:val>
          <c:extLst>
            <c:ext xmlns:c16="http://schemas.microsoft.com/office/drawing/2014/chart" uri="{C3380CC4-5D6E-409C-BE32-E72D297353CC}">
              <c16:uniqueId val="{00000000-4C36-4606-901A-4B791BF999DD}"/>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4C36-4606-901A-4B791BF999DD}"/>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C8-48AB-A314-39ED75EF085F}"/>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C8-48AB-A314-39ED75EF085F}"/>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33-4BDC-AA61-842702E1E7A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33-4BDC-AA61-842702E1E7A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80-45E2-9431-4EFB4255CD2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80-45E2-9431-4EFB4255CD2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5B-4566-A2B4-9C9DE419FF6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5B-4566-A2B4-9C9DE419FF6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1530.14</c:v>
                </c:pt>
                <c:pt idx="1">
                  <c:v>1532.6</c:v>
                </c:pt>
                <c:pt idx="2">
                  <c:v>1537.11</c:v>
                </c:pt>
                <c:pt idx="3">
                  <c:v>1530.99</c:v>
                </c:pt>
                <c:pt idx="4">
                  <c:v>1622.76</c:v>
                </c:pt>
              </c:numCache>
            </c:numRef>
          </c:val>
          <c:extLst>
            <c:ext xmlns:c16="http://schemas.microsoft.com/office/drawing/2014/chart" uri="{C3380CC4-5D6E-409C-BE32-E72D297353CC}">
              <c16:uniqueId val="{00000000-7461-4022-8DFC-B90E52C2E85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7461-4022-8DFC-B90E52C2E85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41.77</c:v>
                </c:pt>
                <c:pt idx="1">
                  <c:v>46.79</c:v>
                </c:pt>
                <c:pt idx="2">
                  <c:v>43.18</c:v>
                </c:pt>
                <c:pt idx="3">
                  <c:v>39.39</c:v>
                </c:pt>
                <c:pt idx="4">
                  <c:v>34.090000000000003</c:v>
                </c:pt>
              </c:numCache>
            </c:numRef>
          </c:val>
          <c:extLst>
            <c:ext xmlns:c16="http://schemas.microsoft.com/office/drawing/2014/chart" uri="{C3380CC4-5D6E-409C-BE32-E72D297353CC}">
              <c16:uniqueId val="{00000000-E150-42CB-BAFC-8CEC7678EF3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E150-42CB-BAFC-8CEC7678EF3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447.99</c:v>
                </c:pt>
                <c:pt idx="1">
                  <c:v>447.79</c:v>
                </c:pt>
                <c:pt idx="2">
                  <c:v>487.42</c:v>
                </c:pt>
                <c:pt idx="3">
                  <c:v>532.27</c:v>
                </c:pt>
                <c:pt idx="4">
                  <c:v>614</c:v>
                </c:pt>
              </c:numCache>
            </c:numRef>
          </c:val>
          <c:extLst>
            <c:ext xmlns:c16="http://schemas.microsoft.com/office/drawing/2014/chart" uri="{C3380CC4-5D6E-409C-BE32-E72D297353CC}">
              <c16:uniqueId val="{00000000-03D0-4B56-B370-6CE17198661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03D0-4B56-B370-6CE17198661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O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大船渡市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36655</v>
      </c>
      <c r="AM8" s="66"/>
      <c r="AN8" s="66"/>
      <c r="AO8" s="66"/>
      <c r="AP8" s="66"/>
      <c r="AQ8" s="66"/>
      <c r="AR8" s="66"/>
      <c r="AS8" s="66"/>
      <c r="AT8" s="65">
        <f>データ!$S$6</f>
        <v>322.51</v>
      </c>
      <c r="AU8" s="65"/>
      <c r="AV8" s="65"/>
      <c r="AW8" s="65"/>
      <c r="AX8" s="65"/>
      <c r="AY8" s="65"/>
      <c r="AZ8" s="65"/>
      <c r="BA8" s="65"/>
      <c r="BB8" s="65">
        <f>データ!$T$6</f>
        <v>113.66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15.86</v>
      </c>
      <c r="Q10" s="65"/>
      <c r="R10" s="65"/>
      <c r="S10" s="65"/>
      <c r="T10" s="65"/>
      <c r="U10" s="65"/>
      <c r="V10" s="65"/>
      <c r="W10" s="66">
        <f>データ!$Q$6</f>
        <v>3425</v>
      </c>
      <c r="X10" s="66"/>
      <c r="Y10" s="66"/>
      <c r="Z10" s="66"/>
      <c r="AA10" s="66"/>
      <c r="AB10" s="66"/>
      <c r="AC10" s="66"/>
      <c r="AD10" s="2"/>
      <c r="AE10" s="2"/>
      <c r="AF10" s="2"/>
      <c r="AG10" s="2"/>
      <c r="AH10" s="2"/>
      <c r="AI10" s="2"/>
      <c r="AJ10" s="2"/>
      <c r="AK10" s="2"/>
      <c r="AL10" s="66">
        <f>データ!$U$6</f>
        <v>5747</v>
      </c>
      <c r="AM10" s="66"/>
      <c r="AN10" s="66"/>
      <c r="AO10" s="66"/>
      <c r="AP10" s="66"/>
      <c r="AQ10" s="66"/>
      <c r="AR10" s="66"/>
      <c r="AS10" s="66"/>
      <c r="AT10" s="65">
        <f>データ!$V$6</f>
        <v>10.45</v>
      </c>
      <c r="AU10" s="65"/>
      <c r="AV10" s="65"/>
      <c r="AW10" s="65"/>
      <c r="AX10" s="65"/>
      <c r="AY10" s="65"/>
      <c r="AZ10" s="65"/>
      <c r="BA10" s="65"/>
      <c r="BB10" s="65">
        <f>データ!$W$6</f>
        <v>549.95000000000005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111</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112</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43</v>
      </c>
      <c r="N85" s="27" t="s">
        <v>43</v>
      </c>
      <c r="O85" s="27" t="str">
        <f>データ!EN6</f>
        <v>【0.54】</v>
      </c>
    </row>
  </sheetData>
  <sheetProtection algorithmName="SHA-512" hashValue="pJHA6w74gob+KifnMs9A9DYm3zVqTO4ckBmhixr+19fjnAxpo3QPYePfaW/PgX4mF52blFTqD3CgDn/XyultiQ==" saltValue="I1VCvcpapE56EpFiv73r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76" t="s">
        <v>53</v>
      </c>
      <c r="I3" s="77"/>
      <c r="J3" s="77"/>
      <c r="K3" s="77"/>
      <c r="L3" s="77"/>
      <c r="M3" s="77"/>
      <c r="N3" s="77"/>
      <c r="O3" s="77"/>
      <c r="P3" s="77"/>
      <c r="Q3" s="77"/>
      <c r="R3" s="77"/>
      <c r="S3" s="77"/>
      <c r="T3" s="77"/>
      <c r="U3" s="77"/>
      <c r="V3" s="77"/>
      <c r="W3" s="78"/>
      <c r="X3" s="82" t="s">
        <v>54</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55</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56</v>
      </c>
      <c r="B4" s="31"/>
      <c r="C4" s="31"/>
      <c r="D4" s="31"/>
      <c r="E4" s="31"/>
      <c r="F4" s="31"/>
      <c r="G4" s="31"/>
      <c r="H4" s="79"/>
      <c r="I4" s="80"/>
      <c r="J4" s="80"/>
      <c r="K4" s="80"/>
      <c r="L4" s="80"/>
      <c r="M4" s="80"/>
      <c r="N4" s="80"/>
      <c r="O4" s="80"/>
      <c r="P4" s="80"/>
      <c r="Q4" s="80"/>
      <c r="R4" s="80"/>
      <c r="S4" s="80"/>
      <c r="T4" s="80"/>
      <c r="U4" s="80"/>
      <c r="V4" s="80"/>
      <c r="W4" s="81"/>
      <c r="X4" s="75" t="s">
        <v>57</v>
      </c>
      <c r="Y4" s="75"/>
      <c r="Z4" s="75"/>
      <c r="AA4" s="75"/>
      <c r="AB4" s="75"/>
      <c r="AC4" s="75"/>
      <c r="AD4" s="75"/>
      <c r="AE4" s="75"/>
      <c r="AF4" s="75"/>
      <c r="AG4" s="75"/>
      <c r="AH4" s="75"/>
      <c r="AI4" s="75" t="s">
        <v>58</v>
      </c>
      <c r="AJ4" s="75"/>
      <c r="AK4" s="75"/>
      <c r="AL4" s="75"/>
      <c r="AM4" s="75"/>
      <c r="AN4" s="75"/>
      <c r="AO4" s="75"/>
      <c r="AP4" s="75"/>
      <c r="AQ4" s="75"/>
      <c r="AR4" s="75"/>
      <c r="AS4" s="75"/>
      <c r="AT4" s="75" t="s">
        <v>59</v>
      </c>
      <c r="AU4" s="75"/>
      <c r="AV4" s="75"/>
      <c r="AW4" s="75"/>
      <c r="AX4" s="75"/>
      <c r="AY4" s="75"/>
      <c r="AZ4" s="75"/>
      <c r="BA4" s="75"/>
      <c r="BB4" s="75"/>
      <c r="BC4" s="75"/>
      <c r="BD4" s="75"/>
      <c r="BE4" s="75" t="s">
        <v>60</v>
      </c>
      <c r="BF4" s="75"/>
      <c r="BG4" s="75"/>
      <c r="BH4" s="75"/>
      <c r="BI4" s="75"/>
      <c r="BJ4" s="75"/>
      <c r="BK4" s="75"/>
      <c r="BL4" s="75"/>
      <c r="BM4" s="75"/>
      <c r="BN4" s="75"/>
      <c r="BO4" s="75"/>
      <c r="BP4" s="75" t="s">
        <v>61</v>
      </c>
      <c r="BQ4" s="75"/>
      <c r="BR4" s="75"/>
      <c r="BS4" s="75"/>
      <c r="BT4" s="75"/>
      <c r="BU4" s="75"/>
      <c r="BV4" s="75"/>
      <c r="BW4" s="75"/>
      <c r="BX4" s="75"/>
      <c r="BY4" s="75"/>
      <c r="BZ4" s="75"/>
      <c r="CA4" s="75" t="s">
        <v>62</v>
      </c>
      <c r="CB4" s="75"/>
      <c r="CC4" s="75"/>
      <c r="CD4" s="75"/>
      <c r="CE4" s="75"/>
      <c r="CF4" s="75"/>
      <c r="CG4" s="75"/>
      <c r="CH4" s="75"/>
      <c r="CI4" s="75"/>
      <c r="CJ4" s="75"/>
      <c r="CK4" s="75"/>
      <c r="CL4" s="75" t="s">
        <v>63</v>
      </c>
      <c r="CM4" s="75"/>
      <c r="CN4" s="75"/>
      <c r="CO4" s="75"/>
      <c r="CP4" s="75"/>
      <c r="CQ4" s="75"/>
      <c r="CR4" s="75"/>
      <c r="CS4" s="75"/>
      <c r="CT4" s="75"/>
      <c r="CU4" s="75"/>
      <c r="CV4" s="75"/>
      <c r="CW4" s="75" t="s">
        <v>64</v>
      </c>
      <c r="CX4" s="75"/>
      <c r="CY4" s="75"/>
      <c r="CZ4" s="75"/>
      <c r="DA4" s="75"/>
      <c r="DB4" s="75"/>
      <c r="DC4" s="75"/>
      <c r="DD4" s="75"/>
      <c r="DE4" s="75"/>
      <c r="DF4" s="75"/>
      <c r="DG4" s="75"/>
      <c r="DH4" s="75" t="s">
        <v>65</v>
      </c>
      <c r="DI4" s="75"/>
      <c r="DJ4" s="75"/>
      <c r="DK4" s="75"/>
      <c r="DL4" s="75"/>
      <c r="DM4" s="75"/>
      <c r="DN4" s="75"/>
      <c r="DO4" s="75"/>
      <c r="DP4" s="75"/>
      <c r="DQ4" s="75"/>
      <c r="DR4" s="75"/>
      <c r="DS4" s="75" t="s">
        <v>66</v>
      </c>
      <c r="DT4" s="75"/>
      <c r="DU4" s="75"/>
      <c r="DV4" s="75"/>
      <c r="DW4" s="75"/>
      <c r="DX4" s="75"/>
      <c r="DY4" s="75"/>
      <c r="DZ4" s="75"/>
      <c r="EA4" s="75"/>
      <c r="EB4" s="75"/>
      <c r="EC4" s="75"/>
      <c r="ED4" s="75" t="s">
        <v>67</v>
      </c>
      <c r="EE4" s="75"/>
      <c r="EF4" s="75"/>
      <c r="EG4" s="75"/>
      <c r="EH4" s="75"/>
      <c r="EI4" s="75"/>
      <c r="EJ4" s="75"/>
      <c r="EK4" s="75"/>
      <c r="EL4" s="75"/>
      <c r="EM4" s="75"/>
      <c r="EN4" s="75"/>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32034</v>
      </c>
      <c r="D6" s="34">
        <f t="shared" si="3"/>
        <v>47</v>
      </c>
      <c r="E6" s="34">
        <f t="shared" si="3"/>
        <v>1</v>
      </c>
      <c r="F6" s="34">
        <f t="shared" si="3"/>
        <v>0</v>
      </c>
      <c r="G6" s="34">
        <f t="shared" si="3"/>
        <v>0</v>
      </c>
      <c r="H6" s="34" t="str">
        <f t="shared" si="3"/>
        <v>岩手県　大船渡市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15.86</v>
      </c>
      <c r="Q6" s="35">
        <f t="shared" si="3"/>
        <v>3425</v>
      </c>
      <c r="R6" s="35">
        <f t="shared" si="3"/>
        <v>36655</v>
      </c>
      <c r="S6" s="35">
        <f t="shared" si="3"/>
        <v>322.51</v>
      </c>
      <c r="T6" s="35">
        <f t="shared" si="3"/>
        <v>113.66</v>
      </c>
      <c r="U6" s="35">
        <f t="shared" si="3"/>
        <v>5747</v>
      </c>
      <c r="V6" s="35">
        <f t="shared" si="3"/>
        <v>10.45</v>
      </c>
      <c r="W6" s="35">
        <f t="shared" si="3"/>
        <v>549.95000000000005</v>
      </c>
      <c r="X6" s="36">
        <f>IF(X7="",NA(),X7)</f>
        <v>65.86</v>
      </c>
      <c r="Y6" s="36">
        <f t="shared" ref="Y6:AG6" si="4">IF(Y7="",NA(),Y7)</f>
        <v>66.44</v>
      </c>
      <c r="Z6" s="36">
        <f t="shared" si="4"/>
        <v>68.22</v>
      </c>
      <c r="AA6" s="36">
        <f t="shared" si="4"/>
        <v>68.75</v>
      </c>
      <c r="AB6" s="36">
        <f t="shared" si="4"/>
        <v>70.7</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1530.14</v>
      </c>
      <c r="BF6" s="36">
        <f t="shared" ref="BF6:BN6" si="7">IF(BF7="",NA(),BF7)</f>
        <v>1532.6</v>
      </c>
      <c r="BG6" s="36">
        <f t="shared" si="7"/>
        <v>1537.11</v>
      </c>
      <c r="BH6" s="36">
        <f t="shared" si="7"/>
        <v>1530.99</v>
      </c>
      <c r="BI6" s="36">
        <f t="shared" si="7"/>
        <v>1622.76</v>
      </c>
      <c r="BJ6" s="36">
        <f t="shared" si="7"/>
        <v>1228.58</v>
      </c>
      <c r="BK6" s="36">
        <f t="shared" si="7"/>
        <v>1280.18</v>
      </c>
      <c r="BL6" s="36">
        <f t="shared" si="7"/>
        <v>1346.23</v>
      </c>
      <c r="BM6" s="36">
        <f t="shared" si="7"/>
        <v>1295.06</v>
      </c>
      <c r="BN6" s="36">
        <f t="shared" si="7"/>
        <v>1168.7</v>
      </c>
      <c r="BO6" s="35" t="str">
        <f>IF(BO7="","",IF(BO7="-","【-】","【"&amp;SUBSTITUTE(TEXT(BO7,"#,##0.00"),"-","△")&amp;"】"))</f>
        <v>【1,074.14】</v>
      </c>
      <c r="BP6" s="36">
        <f>IF(BP7="",NA(),BP7)</f>
        <v>41.77</v>
      </c>
      <c r="BQ6" s="36">
        <f t="shared" ref="BQ6:BY6" si="8">IF(BQ7="",NA(),BQ7)</f>
        <v>46.79</v>
      </c>
      <c r="BR6" s="36">
        <f t="shared" si="8"/>
        <v>43.18</v>
      </c>
      <c r="BS6" s="36">
        <f t="shared" si="8"/>
        <v>39.39</v>
      </c>
      <c r="BT6" s="36">
        <f t="shared" si="8"/>
        <v>34.090000000000003</v>
      </c>
      <c r="BU6" s="36">
        <f t="shared" si="8"/>
        <v>53.81</v>
      </c>
      <c r="BV6" s="36">
        <f t="shared" si="8"/>
        <v>53.62</v>
      </c>
      <c r="BW6" s="36">
        <f t="shared" si="8"/>
        <v>53.41</v>
      </c>
      <c r="BX6" s="36">
        <f t="shared" si="8"/>
        <v>53.29</v>
      </c>
      <c r="BY6" s="36">
        <f t="shared" si="8"/>
        <v>53.59</v>
      </c>
      <c r="BZ6" s="35" t="str">
        <f>IF(BZ7="","",IF(BZ7="-","【-】","【"&amp;SUBSTITUTE(TEXT(BZ7,"#,##0.00"),"-","△")&amp;"】"))</f>
        <v>【54.36】</v>
      </c>
      <c r="CA6" s="36">
        <f>IF(CA7="",NA(),CA7)</f>
        <v>447.99</v>
      </c>
      <c r="CB6" s="36">
        <f t="shared" ref="CB6:CJ6" si="9">IF(CB7="",NA(),CB7)</f>
        <v>447.79</v>
      </c>
      <c r="CC6" s="36">
        <f t="shared" si="9"/>
        <v>487.42</v>
      </c>
      <c r="CD6" s="36">
        <f t="shared" si="9"/>
        <v>532.27</v>
      </c>
      <c r="CE6" s="36">
        <f t="shared" si="9"/>
        <v>614</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55.87</v>
      </c>
      <c r="CM6" s="36">
        <f t="shared" ref="CM6:CU6" si="10">IF(CM7="",NA(),CM7)</f>
        <v>60.5</v>
      </c>
      <c r="CN6" s="36">
        <f t="shared" si="10"/>
        <v>60.57</v>
      </c>
      <c r="CO6" s="36">
        <f t="shared" si="10"/>
        <v>63.17</v>
      </c>
      <c r="CP6" s="36">
        <f t="shared" si="10"/>
        <v>57.74</v>
      </c>
      <c r="CQ6" s="36">
        <f t="shared" si="10"/>
        <v>58.96</v>
      </c>
      <c r="CR6" s="36">
        <f t="shared" si="10"/>
        <v>58.1</v>
      </c>
      <c r="CS6" s="36">
        <f t="shared" si="10"/>
        <v>56.19</v>
      </c>
      <c r="CT6" s="36">
        <f t="shared" si="10"/>
        <v>56.65</v>
      </c>
      <c r="CU6" s="36">
        <f t="shared" si="10"/>
        <v>56.41</v>
      </c>
      <c r="CV6" s="35" t="str">
        <f>IF(CV7="","",IF(CV7="-","【-】","【"&amp;SUBSTITUTE(TEXT(CV7,"#,##0.00"),"-","△")&amp;"】"))</f>
        <v>【55.95】</v>
      </c>
      <c r="CW6" s="36">
        <f>IF(CW7="",NA(),CW7)</f>
        <v>73.459999999999994</v>
      </c>
      <c r="CX6" s="36">
        <f t="shared" ref="CX6:DF6" si="11">IF(CX7="",NA(),CX7)</f>
        <v>67.680000000000007</v>
      </c>
      <c r="CY6" s="36">
        <f t="shared" si="11"/>
        <v>65.290000000000006</v>
      </c>
      <c r="CZ6" s="36">
        <f t="shared" si="11"/>
        <v>60.82</v>
      </c>
      <c r="DA6" s="36">
        <f t="shared" si="11"/>
        <v>64.209999999999994</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32034</v>
      </c>
      <c r="D7" s="38">
        <v>47</v>
      </c>
      <c r="E7" s="38">
        <v>1</v>
      </c>
      <c r="F7" s="38">
        <v>0</v>
      </c>
      <c r="G7" s="38">
        <v>0</v>
      </c>
      <c r="H7" s="38" t="s">
        <v>97</v>
      </c>
      <c r="I7" s="38" t="s">
        <v>98</v>
      </c>
      <c r="J7" s="38" t="s">
        <v>99</v>
      </c>
      <c r="K7" s="38" t="s">
        <v>100</v>
      </c>
      <c r="L7" s="38" t="s">
        <v>101</v>
      </c>
      <c r="M7" s="38" t="s">
        <v>102</v>
      </c>
      <c r="N7" s="39" t="s">
        <v>103</v>
      </c>
      <c r="O7" s="39" t="s">
        <v>104</v>
      </c>
      <c r="P7" s="39">
        <v>15.86</v>
      </c>
      <c r="Q7" s="39">
        <v>3425</v>
      </c>
      <c r="R7" s="39">
        <v>36655</v>
      </c>
      <c r="S7" s="39">
        <v>322.51</v>
      </c>
      <c r="T7" s="39">
        <v>113.66</v>
      </c>
      <c r="U7" s="39">
        <v>5747</v>
      </c>
      <c r="V7" s="39">
        <v>10.45</v>
      </c>
      <c r="W7" s="39">
        <v>549.95000000000005</v>
      </c>
      <c r="X7" s="39">
        <v>65.86</v>
      </c>
      <c r="Y7" s="39">
        <v>66.44</v>
      </c>
      <c r="Z7" s="39">
        <v>68.22</v>
      </c>
      <c r="AA7" s="39">
        <v>68.75</v>
      </c>
      <c r="AB7" s="39">
        <v>70.7</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1530.14</v>
      </c>
      <c r="BF7" s="39">
        <v>1532.6</v>
      </c>
      <c r="BG7" s="39">
        <v>1537.11</v>
      </c>
      <c r="BH7" s="39">
        <v>1530.99</v>
      </c>
      <c r="BI7" s="39">
        <v>1622.76</v>
      </c>
      <c r="BJ7" s="39">
        <v>1228.58</v>
      </c>
      <c r="BK7" s="39">
        <v>1280.18</v>
      </c>
      <c r="BL7" s="39">
        <v>1346.23</v>
      </c>
      <c r="BM7" s="39">
        <v>1295.06</v>
      </c>
      <c r="BN7" s="39">
        <v>1168.7</v>
      </c>
      <c r="BO7" s="39">
        <v>1074.1400000000001</v>
      </c>
      <c r="BP7" s="39">
        <v>41.77</v>
      </c>
      <c r="BQ7" s="39">
        <v>46.79</v>
      </c>
      <c r="BR7" s="39">
        <v>43.18</v>
      </c>
      <c r="BS7" s="39">
        <v>39.39</v>
      </c>
      <c r="BT7" s="39">
        <v>34.090000000000003</v>
      </c>
      <c r="BU7" s="39">
        <v>53.81</v>
      </c>
      <c r="BV7" s="39">
        <v>53.62</v>
      </c>
      <c r="BW7" s="39">
        <v>53.41</v>
      </c>
      <c r="BX7" s="39">
        <v>53.29</v>
      </c>
      <c r="BY7" s="39">
        <v>53.59</v>
      </c>
      <c r="BZ7" s="39">
        <v>54.36</v>
      </c>
      <c r="CA7" s="39">
        <v>447.99</v>
      </c>
      <c r="CB7" s="39">
        <v>447.79</v>
      </c>
      <c r="CC7" s="39">
        <v>487.42</v>
      </c>
      <c r="CD7" s="39">
        <v>532.27</v>
      </c>
      <c r="CE7" s="39">
        <v>614</v>
      </c>
      <c r="CF7" s="39">
        <v>284.64999999999998</v>
      </c>
      <c r="CG7" s="39">
        <v>287.7</v>
      </c>
      <c r="CH7" s="39">
        <v>277.39999999999998</v>
      </c>
      <c r="CI7" s="39">
        <v>259.02</v>
      </c>
      <c r="CJ7" s="39">
        <v>259.79000000000002</v>
      </c>
      <c r="CK7" s="39">
        <v>296.39999999999998</v>
      </c>
      <c r="CL7" s="39">
        <v>55.87</v>
      </c>
      <c r="CM7" s="39">
        <v>60.5</v>
      </c>
      <c r="CN7" s="39">
        <v>60.57</v>
      </c>
      <c r="CO7" s="39">
        <v>63.17</v>
      </c>
      <c r="CP7" s="39">
        <v>57.74</v>
      </c>
      <c r="CQ7" s="39">
        <v>58.96</v>
      </c>
      <c r="CR7" s="39">
        <v>58.1</v>
      </c>
      <c r="CS7" s="39">
        <v>56.19</v>
      </c>
      <c r="CT7" s="39">
        <v>56.65</v>
      </c>
      <c r="CU7" s="39">
        <v>56.41</v>
      </c>
      <c r="CV7" s="39">
        <v>55.95</v>
      </c>
      <c r="CW7" s="39">
        <v>73.459999999999994</v>
      </c>
      <c r="CX7" s="39">
        <v>67.680000000000007</v>
      </c>
      <c r="CY7" s="39">
        <v>65.290000000000006</v>
      </c>
      <c r="CZ7" s="39">
        <v>60.82</v>
      </c>
      <c r="DA7" s="39">
        <v>64.209999999999994</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大船渡市</cp:lastModifiedBy>
  <cp:lastPrinted>2020-01-23T08:17:33Z</cp:lastPrinted>
  <dcterms:created xsi:type="dcterms:W3CDTF">2019-12-05T04:35:25Z</dcterms:created>
  <dcterms:modified xsi:type="dcterms:W3CDTF">2020-01-23T08:17:58Z</dcterms:modified>
  <cp:category/>
</cp:coreProperties>
</file>