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4J18HyILvX88e1noHETo+e5XUAlRvg806MqkTUdHpg38unNPJO3yUCi4LLtMSkZ0jXMCLe1uKX4Yjrel+gP/tg==" workbookSaltValue="hq8VfEjn5l9dv1BBuLnn4g==" workbookSpinCount="100000" lockStructure="1"/>
  <bookViews>
    <workbookView xWindow="0" yWindow="0" windowWidth="15360" windowHeight="7632"/>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BB8" i="4"/>
  <c r="AT8" i="4"/>
  <c r="AD8" i="4"/>
  <c r="W8" i="4"/>
  <c r="P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<sst xmlns="http://schemas.openxmlformats.org/spreadsheetml/2006/main" count="223" uniqueCount="111">
  <si>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</si>
  <si>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</si>
  <si>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</si>
  <si>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</si>
  <si>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</si>
  <si>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</si>
  <si>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</si>
  <si>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</si>
  <si>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</si>
  <si>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</si>
  <si>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</si>
  <si>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</si>
  <si>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</si>
  <si>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</si>
  <si>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</si>
  <si>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</si>
  <si>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</si>
  <si>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</si>
  <si>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</si>
  <si>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</si>
  <si>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</si>
  <si>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</si>
  <si>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</si>
  <si>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</si>
  <si>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</si>
  <si>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</si>
  <si>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</si>
  <si>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</si>
  <si>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</si>
  <si>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</si>
  <si>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</si>
  <si>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</si>
  <si>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</si>
  <si>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</si>
  <si>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</si>
  <si>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</si>
  <si>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</si>
  <si>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</si>
  <si>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</si>
  <si>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</si>
  <si>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</si>
  <si>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</si>
  <si>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</si>
  <si>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</si>
  <si>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</si>
  <si>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</si>
  <si>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</si>
  <si>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</si>
  <si>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</si>
  <si>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</si>
  <si>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</si>
  <si>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</si>
  <si>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</si>
  <si>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</si>
  <si>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</si>
  <si>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</si>
  <si>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</si>
  <si>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</si>
  <si>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</si>
  <si>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</si>
  <si>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</si>
  <si>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</si>
  <si>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</si>
  <si>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</si>
  <si>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</si>
  <si>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</si>
  <si>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</si>
  <si>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</si>
  <si>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</si>
  <si>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</si>
  <si>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</si>
  <si>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</si>
  <si>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</si>
  <si>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</si>
  <si>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</si>
  <si>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</si>
  <si>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</si>
  <si>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</si>
  <si>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</si>
  <si>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</si>
  <si>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</si>
  <si>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</si>
  <si>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</si>
  <si>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</si>
  <si>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</si>
  <si>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</si>
  <si>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</si>
  <si>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</si>
  <si>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</si>
  <si>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</si>
  <si>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</si>
  <si>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</si>
  <si>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</si>
  <si>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</si>
  <si>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</si>
  <si>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</si>
  <si>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宮古市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</si>
  <si>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</si>
  <si>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</si>
  <si>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</si>
  <si>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</si>
  <si>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</si>
  <si>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</si>
  <si>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</si>
  <si>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</si>
  <si>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</si>
  <si>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</si>
  <si>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</si>
  <si>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
　資産の老朽化度合を表す指標です。H26以後は減価償却費の会計方法が変更になり、減価償却費が増加したため割合が高くなりました。類似団体より高い割合となっています。
②管渠老朽化率
　下水道管の老朽化度合を表す指標です。S52から事業に着手しており、現在のところ老朽化した下水道管はありません。
③管渠改善率
　下水道管を更新した割合を表す指標です。H28から下水道管の長寿命化事業により管渠の更新を行っています。なお、H30は下水道管の耐震補強工事を行いました。</t>
    <phoneticPr fontId="4"/>
  </si>
  <si>
    <t>　経営は、類似団体の各指標と比較しても健全に推移していますが、人口減少に伴う料金収入の減少が見込まれることから、水洗化の普及活動を継続し、水洗化率の向上を図る必要があります。また、施設や下水道管の老朽化は進んでいませんが、長期的な視点で費用の低減に取り組むため、今のうちから長寿命化を図る事業を行う必要があります。</t>
    <phoneticPr fontId="4"/>
  </si>
  <si>
    <t>①経常収支比率
　経常費用に対する経常収益の割合を表す指標です。各年度とも黒字を示す100%を超えています。
②累積欠損金比率
　複数年度にわたって累積した欠損金の割合を表す指標です。累積欠損金はありません。
③流動比率
　短期的な債務に対する支払能力を表す指標です。H26以後は、次年度に支払う企業債の元金償還額の会計方法が変更になったため100%を下回りました。
④企業債残高対事業規模比率
　使用料収入に対する企業債残高の割合を表す指標です。下水道整備事業がほぼ完了したことから、今後、企業債残高は減少する見込みです。
⑤経費回収率
　経費をどの程度使用料収入で賄えているかを表した指標です。東日本大震災発生後は100%を割りましたが、復興事業の進展に伴い、H26からは100%を超えています。
⑥汚水処理原価
　汚水１㎥当たりの処理費用を表す指標です。東日本大震災発生後は上昇しましたが、復興事業の進展に伴い低下してきています。
⑦施設利用率
　施設の処理能力に対する処理水量を表す指標で、施設の利用状況等を表す指標です。最近は類似団体よりやや高い割合で推移しています。
⑧水洗化率
　水洗便所を設置して汚水処理をしている人口の割合を表す指標です。H29から漁業集落排水事業の処理区域の一部を公共下水道施設に接続したことに伴い減少しましたが、H30は水洗化の普及向上により増加しました。</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</si>
</sst>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formatCode="#,##0.00;&quot;△&quot;#,##0.00;&quot;-&quot;">
                  <c:v>0.22</c:v>
                </c:pt>
                <c:pt idx="3">
                  <c:v>0</c:v>
                </c:pt>
                <c:pt idx="4">
                  <c:v>0</c:v>
                </c:pt>
              </c:numCache>
            </c:numRef>
          </c:val>
          <c:extLst xmlns:c16r2="http://schemas.microsoft.com/office/drawing/2015/06/chart">
            <c:ext xmlns:c16="http://schemas.microsoft.com/office/drawing/2014/chart" uri="{C3380CC4-5D6E-409C-BE32-E72D297353CC}">
              <c16:uniqueId val="{00000000-C57F-4207-AC01-2FAB63AE1D4C}"/>
            </c:ext>
          </c:extLst>
        </c:ser>
        <c:dLbls>
          <c:showLegendKey val="0"/>
          <c:showVal val="0"/>
          <c:showCatName val="0"/>
          <c:showSerName val="0"/>
          <c:showPercent val="0"/>
          <c:showBubbleSize val="0"/>
        </c:dLbls>
        <c:gapWidth val="150"/>
        <c:axId val="185061760"/>
        <c:axId val="185063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0.38</c:v>
                </c:pt>
                <c:pt idx="2">
                  <c:v>0.01</c:v>
                </c:pt>
                <c:pt idx="3">
                  <c:v>0.11</c:v>
                </c:pt>
                <c:pt idx="4">
                  <c:v>0.1</c:v>
                </c:pt>
              </c:numCache>
            </c:numRef>
          </c:val>
          <c:smooth val="0"/>
          <c:extLst xmlns:c16r2="http://schemas.microsoft.com/office/drawing/2015/06/chart">
            <c:ext xmlns:c16="http://schemas.microsoft.com/office/drawing/2014/chart" uri="{C3380CC4-5D6E-409C-BE32-E72D297353CC}">
              <c16:uniqueId val="{00000001-C57F-4207-AC01-2FAB63AE1D4C}"/>
            </c:ext>
          </c:extLst>
        </c:ser>
        <c:dLbls>
          <c:showLegendKey val="0"/>
          <c:showVal val="0"/>
          <c:showCatName val="0"/>
          <c:showSerName val="0"/>
          <c:showPercent val="0"/>
          <c:showBubbleSize val="0"/>
        </c:dLbls>
        <c:marker val="1"/>
        <c:smooth val="0"/>
        <c:axId val="185061760"/>
        <c:axId val="185063680"/>
      </c:lineChart>
      <c:dateAx>
        <c:axId val="185061760"/>
        <c:scaling>
          <c:orientation val="minMax"/>
        </c:scaling>
        <c:delete val="1"/>
        <c:axPos val="b"/>
        <c:numFmt formatCode="ge" sourceLinked="1"/>
        <c:majorTickMark val="none"/>
        <c:minorTickMark val="none"/>
        <c:tickLblPos val="none"/>
        <c:crossAx val="185063680"/>
        <c:crosses val="autoZero"/>
        <c:auto val="1"/>
        <c:lblOffset val="100"/>
        <c:baseTimeUnit val="years"/>
      </c:dateAx>
      <c:valAx>
        <c:axId val="18506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06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69.010000000000005</c:v>
                </c:pt>
                <c:pt idx="1">
                  <c:v>67.59</c:v>
                </c:pt>
                <c:pt idx="2">
                  <c:v>67.400000000000006</c:v>
                </c:pt>
                <c:pt idx="3">
                  <c:v>69.489999999999995</c:v>
                </c:pt>
                <c:pt idx="4">
                  <c:v>66.760000000000005</c:v>
                </c:pt>
              </c:numCache>
            </c:numRef>
          </c:val>
          <c:extLst xmlns:c16r2="http://schemas.microsoft.com/office/drawing/2015/06/chart">
            <c:ext xmlns:c16="http://schemas.microsoft.com/office/drawing/2014/chart" uri="{C3380CC4-5D6E-409C-BE32-E72D297353CC}">
              <c16:uniqueId val="{00000000-C985-4F76-A8F4-4639C7769CAC}"/>
            </c:ext>
          </c:extLst>
        </c:ser>
        <c:dLbls>
          <c:showLegendKey val="0"/>
          <c:showVal val="0"/>
          <c:showCatName val="0"/>
          <c:showSerName val="0"/>
          <c:showPercent val="0"/>
          <c:showBubbleSize val="0"/>
        </c:dLbls>
        <c:gapWidth val="150"/>
        <c:axId val="188821888"/>
        <c:axId val="188823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62.23</c:v>
                </c:pt>
                <c:pt idx="1">
                  <c:v>60</c:v>
                </c:pt>
                <c:pt idx="2">
                  <c:v>61.03</c:v>
                </c:pt>
                <c:pt idx="3">
                  <c:v>59.55</c:v>
                </c:pt>
                <c:pt idx="4">
                  <c:v>65.040000000000006</c:v>
                </c:pt>
              </c:numCache>
            </c:numRef>
          </c:val>
          <c:smooth val="0"/>
          <c:extLst xmlns:c16r2="http://schemas.microsoft.com/office/drawing/2015/06/chart">
            <c:ext xmlns:c16="http://schemas.microsoft.com/office/drawing/2014/chart" uri="{C3380CC4-5D6E-409C-BE32-E72D297353CC}">
              <c16:uniqueId val="{00000001-C985-4F76-A8F4-4639C7769CAC}"/>
            </c:ext>
          </c:extLst>
        </c:ser>
        <c:dLbls>
          <c:showLegendKey val="0"/>
          <c:showVal val="0"/>
          <c:showCatName val="0"/>
          <c:showSerName val="0"/>
          <c:showPercent val="0"/>
          <c:showBubbleSize val="0"/>
        </c:dLbls>
        <c:marker val="1"/>
        <c:smooth val="0"/>
        <c:axId val="188821888"/>
        <c:axId val="188823808"/>
      </c:lineChart>
      <c:dateAx>
        <c:axId val="188821888"/>
        <c:scaling>
          <c:orientation val="minMax"/>
        </c:scaling>
        <c:delete val="1"/>
        <c:axPos val="b"/>
        <c:numFmt formatCode="ge" sourceLinked="1"/>
        <c:majorTickMark val="none"/>
        <c:minorTickMark val="none"/>
        <c:tickLblPos val="none"/>
        <c:crossAx val="188823808"/>
        <c:crosses val="autoZero"/>
        <c:auto val="1"/>
        <c:lblOffset val="100"/>
        <c:baseTimeUnit val="years"/>
      </c:dateAx>
      <c:valAx>
        <c:axId val="18882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82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85.46</c:v>
                </c:pt>
                <c:pt idx="1">
                  <c:v>88.54</c:v>
                </c:pt>
                <c:pt idx="2">
                  <c:v>91.12</c:v>
                </c:pt>
                <c:pt idx="3">
                  <c:v>87.07</c:v>
                </c:pt>
                <c:pt idx="4">
                  <c:v>88.9</c:v>
                </c:pt>
              </c:numCache>
            </c:numRef>
          </c:val>
          <c:extLst xmlns:c16r2="http://schemas.microsoft.com/office/drawing/2015/06/chart">
            <c:ext xmlns:c16="http://schemas.microsoft.com/office/drawing/2014/chart" uri="{C3380CC4-5D6E-409C-BE32-E72D297353CC}">
              <c16:uniqueId val="{00000000-E056-43D5-AFA7-687FC76D329F}"/>
            </c:ext>
          </c:extLst>
        </c:ser>
        <c:dLbls>
          <c:showLegendKey val="0"/>
          <c:showVal val="0"/>
          <c:showCatName val="0"/>
          <c:showSerName val="0"/>
          <c:showPercent val="0"/>
          <c:showBubbleSize val="0"/>
        </c:dLbls>
        <c:gapWidth val="150"/>
        <c:axId val="188859136"/>
        <c:axId val="188861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86.56</c:v>
                </c:pt>
                <c:pt idx="1">
                  <c:v>86.78</c:v>
                </c:pt>
                <c:pt idx="2">
                  <c:v>86.83</c:v>
                </c:pt>
                <c:pt idx="3">
                  <c:v>87.14</c:v>
                </c:pt>
                <c:pt idx="4">
                  <c:v>92.55</c:v>
                </c:pt>
              </c:numCache>
            </c:numRef>
          </c:val>
          <c:smooth val="0"/>
          <c:extLst xmlns:c16r2="http://schemas.microsoft.com/office/drawing/2015/06/chart">
            <c:ext xmlns:c16="http://schemas.microsoft.com/office/drawing/2014/chart" uri="{C3380CC4-5D6E-409C-BE32-E72D297353CC}">
              <c16:uniqueId val="{00000001-E056-43D5-AFA7-687FC76D329F}"/>
            </c:ext>
          </c:extLst>
        </c:ser>
        <c:dLbls>
          <c:showLegendKey val="0"/>
          <c:showVal val="0"/>
          <c:showCatName val="0"/>
          <c:showSerName val="0"/>
          <c:showPercent val="0"/>
          <c:showBubbleSize val="0"/>
        </c:dLbls>
        <c:marker val="1"/>
        <c:smooth val="0"/>
        <c:axId val="188859136"/>
        <c:axId val="188861056"/>
      </c:lineChart>
      <c:dateAx>
        <c:axId val="188859136"/>
        <c:scaling>
          <c:orientation val="minMax"/>
        </c:scaling>
        <c:delete val="1"/>
        <c:axPos val="b"/>
        <c:numFmt formatCode="ge" sourceLinked="1"/>
        <c:majorTickMark val="none"/>
        <c:minorTickMark val="none"/>
        <c:tickLblPos val="none"/>
        <c:crossAx val="188861056"/>
        <c:crosses val="autoZero"/>
        <c:auto val="1"/>
        <c:lblOffset val="100"/>
        <c:baseTimeUnit val="years"/>
      </c:dateAx>
      <c:valAx>
        <c:axId val="18886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85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109.58</c:v>
                </c:pt>
                <c:pt idx="1">
                  <c:v>126.63</c:v>
                </c:pt>
                <c:pt idx="2">
                  <c:v>112.33</c:v>
                </c:pt>
                <c:pt idx="3">
                  <c:v>113.32</c:v>
                </c:pt>
                <c:pt idx="4">
                  <c:v>111.75</c:v>
                </c:pt>
              </c:numCache>
            </c:numRef>
          </c:val>
          <c:extLst xmlns:c16r2="http://schemas.microsoft.com/office/drawing/2015/06/chart">
            <c:ext xmlns:c16="http://schemas.microsoft.com/office/drawing/2014/chart" uri="{C3380CC4-5D6E-409C-BE32-E72D297353CC}">
              <c16:uniqueId val="{00000000-E502-4899-899A-90B021DBBF15}"/>
            </c:ext>
          </c:extLst>
        </c:ser>
        <c:dLbls>
          <c:showLegendKey val="0"/>
          <c:showVal val="0"/>
          <c:showCatName val="0"/>
          <c:showSerName val="0"/>
          <c:showPercent val="0"/>
          <c:showBubbleSize val="0"/>
        </c:dLbls>
        <c:gapWidth val="150"/>
        <c:axId val="188367616"/>
        <c:axId val="188369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106.59</c:v>
                </c:pt>
                <c:pt idx="1">
                  <c:v>107.4</c:v>
                </c:pt>
                <c:pt idx="2">
                  <c:v>105.73</c:v>
                </c:pt>
                <c:pt idx="3">
                  <c:v>108.38</c:v>
                </c:pt>
                <c:pt idx="4">
                  <c:v>106.9</c:v>
                </c:pt>
              </c:numCache>
            </c:numRef>
          </c:val>
          <c:smooth val="0"/>
          <c:extLst xmlns:c16r2="http://schemas.microsoft.com/office/drawing/2015/06/chart">
            <c:ext xmlns:c16="http://schemas.microsoft.com/office/drawing/2014/chart" uri="{C3380CC4-5D6E-409C-BE32-E72D297353CC}">
              <c16:uniqueId val="{00000001-E502-4899-899A-90B021DBBF15}"/>
            </c:ext>
          </c:extLst>
        </c:ser>
        <c:dLbls>
          <c:showLegendKey val="0"/>
          <c:showVal val="0"/>
          <c:showCatName val="0"/>
          <c:showSerName val="0"/>
          <c:showPercent val="0"/>
          <c:showBubbleSize val="0"/>
        </c:dLbls>
        <c:marker val="1"/>
        <c:smooth val="0"/>
        <c:axId val="188367616"/>
        <c:axId val="188369536"/>
      </c:lineChart>
      <c:dateAx>
        <c:axId val="188367616"/>
        <c:scaling>
          <c:orientation val="minMax"/>
        </c:scaling>
        <c:delete val="1"/>
        <c:axPos val="b"/>
        <c:numFmt formatCode="ge" sourceLinked="1"/>
        <c:majorTickMark val="none"/>
        <c:minorTickMark val="none"/>
        <c:tickLblPos val="none"/>
        <c:crossAx val="188369536"/>
        <c:crosses val="autoZero"/>
        <c:auto val="1"/>
        <c:lblOffset val="100"/>
        <c:baseTimeUnit val="years"/>
      </c:dateAx>
      <c:valAx>
        <c:axId val="18836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36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32.549999999999997</c:v>
                </c:pt>
                <c:pt idx="1">
                  <c:v>34.340000000000003</c:v>
                </c:pt>
                <c:pt idx="2">
                  <c:v>36.94</c:v>
                </c:pt>
                <c:pt idx="3">
                  <c:v>36.86</c:v>
                </c:pt>
                <c:pt idx="4">
                  <c:v>37.74</c:v>
                </c:pt>
              </c:numCache>
            </c:numRef>
          </c:val>
          <c:extLst xmlns:c16r2="http://schemas.microsoft.com/office/drawing/2015/06/chart">
            <c:ext xmlns:c16="http://schemas.microsoft.com/office/drawing/2014/chart" uri="{C3380CC4-5D6E-409C-BE32-E72D297353CC}">
              <c16:uniqueId val="{00000000-E5B2-4B14-9BB8-A3B9FE40EFC8}"/>
            </c:ext>
          </c:extLst>
        </c:ser>
        <c:dLbls>
          <c:showLegendKey val="0"/>
          <c:showVal val="0"/>
          <c:showCatName val="0"/>
          <c:showSerName val="0"/>
          <c:showPercent val="0"/>
          <c:showBubbleSize val="0"/>
        </c:dLbls>
        <c:gapWidth val="150"/>
        <c:axId val="188482688"/>
        <c:axId val="188484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15.82</c:v>
                </c:pt>
                <c:pt idx="1">
                  <c:v>18.29</c:v>
                </c:pt>
                <c:pt idx="2">
                  <c:v>14.26</c:v>
                </c:pt>
                <c:pt idx="3">
                  <c:v>15.21</c:v>
                </c:pt>
                <c:pt idx="4">
                  <c:v>26.13</c:v>
                </c:pt>
              </c:numCache>
            </c:numRef>
          </c:val>
          <c:smooth val="0"/>
          <c:extLst xmlns:c16r2="http://schemas.microsoft.com/office/drawing/2015/06/chart">
            <c:ext xmlns:c16="http://schemas.microsoft.com/office/drawing/2014/chart" uri="{C3380CC4-5D6E-409C-BE32-E72D297353CC}">
              <c16:uniqueId val="{00000001-E5B2-4B14-9BB8-A3B9FE40EFC8}"/>
            </c:ext>
          </c:extLst>
        </c:ser>
        <c:dLbls>
          <c:showLegendKey val="0"/>
          <c:showVal val="0"/>
          <c:showCatName val="0"/>
          <c:showSerName val="0"/>
          <c:showPercent val="0"/>
          <c:showBubbleSize val="0"/>
        </c:dLbls>
        <c:marker val="1"/>
        <c:smooth val="0"/>
        <c:axId val="188482688"/>
        <c:axId val="188484608"/>
      </c:lineChart>
      <c:dateAx>
        <c:axId val="188482688"/>
        <c:scaling>
          <c:orientation val="minMax"/>
        </c:scaling>
        <c:delete val="1"/>
        <c:axPos val="b"/>
        <c:numFmt formatCode="ge" sourceLinked="1"/>
        <c:majorTickMark val="none"/>
        <c:minorTickMark val="none"/>
        <c:tickLblPos val="none"/>
        <c:crossAx val="188484608"/>
        <c:crosses val="autoZero"/>
        <c:auto val="1"/>
        <c:lblOffset val="100"/>
        <c:baseTimeUnit val="years"/>
      </c:dateAx>
      <c:valAx>
        <c:axId val="18848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48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652-4AC4-AFCD-B97BCBE3009D}"/>
            </c:ext>
          </c:extLst>
        </c:ser>
        <c:dLbls>
          <c:showLegendKey val="0"/>
          <c:showVal val="0"/>
          <c:showCatName val="0"/>
          <c:showSerName val="0"/>
          <c:showPercent val="0"/>
          <c:showBubbleSize val="0"/>
        </c:dLbls>
        <c:gapWidth val="150"/>
        <c:axId val="188515840"/>
        <c:axId val="188517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0.01</c:v>
                </c:pt>
                <c:pt idx="2">
                  <c:v>0.01</c:v>
                </c:pt>
                <c:pt idx="3">
                  <c:v>0.01</c:v>
                </c:pt>
                <c:pt idx="4">
                  <c:v>1.03</c:v>
                </c:pt>
              </c:numCache>
            </c:numRef>
          </c:val>
          <c:smooth val="0"/>
          <c:extLst xmlns:c16r2="http://schemas.microsoft.com/office/drawing/2015/06/chart">
            <c:ext xmlns:c16="http://schemas.microsoft.com/office/drawing/2014/chart" uri="{C3380CC4-5D6E-409C-BE32-E72D297353CC}">
              <c16:uniqueId val="{00000001-A652-4AC4-AFCD-B97BCBE3009D}"/>
            </c:ext>
          </c:extLst>
        </c:ser>
        <c:dLbls>
          <c:showLegendKey val="0"/>
          <c:showVal val="0"/>
          <c:showCatName val="0"/>
          <c:showSerName val="0"/>
          <c:showPercent val="0"/>
          <c:showBubbleSize val="0"/>
        </c:dLbls>
        <c:marker val="1"/>
        <c:smooth val="0"/>
        <c:axId val="188515840"/>
        <c:axId val="188517760"/>
      </c:lineChart>
      <c:dateAx>
        <c:axId val="188515840"/>
        <c:scaling>
          <c:orientation val="minMax"/>
        </c:scaling>
        <c:delete val="1"/>
        <c:axPos val="b"/>
        <c:numFmt formatCode="ge" sourceLinked="1"/>
        <c:majorTickMark val="none"/>
        <c:minorTickMark val="none"/>
        <c:tickLblPos val="none"/>
        <c:crossAx val="188517760"/>
        <c:crosses val="autoZero"/>
        <c:auto val="1"/>
        <c:lblOffset val="100"/>
        <c:baseTimeUnit val="years"/>
      </c:dateAx>
      <c:valAx>
        <c:axId val="18851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51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265-4E0F-8543-8B0056E4C672}"/>
            </c:ext>
          </c:extLst>
        </c:ser>
        <c:dLbls>
          <c:showLegendKey val="0"/>
          <c:showVal val="0"/>
          <c:showCatName val="0"/>
          <c:showSerName val="0"/>
          <c:showPercent val="0"/>
          <c:showBubbleSize val="0"/>
        </c:dLbls>
        <c:gapWidth val="150"/>
        <c:axId val="188571648"/>
        <c:axId val="188573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23.51</c:v>
                </c:pt>
                <c:pt idx="1">
                  <c:v>18.920000000000002</c:v>
                </c:pt>
                <c:pt idx="2">
                  <c:v>14.68</c:v>
                </c:pt>
                <c:pt idx="3">
                  <c:v>12.78</c:v>
                </c:pt>
                <c:pt idx="4">
                  <c:v>9.06</c:v>
                </c:pt>
              </c:numCache>
            </c:numRef>
          </c:val>
          <c:smooth val="0"/>
          <c:extLst xmlns:c16r2="http://schemas.microsoft.com/office/drawing/2015/06/chart">
            <c:ext xmlns:c16="http://schemas.microsoft.com/office/drawing/2014/chart" uri="{C3380CC4-5D6E-409C-BE32-E72D297353CC}">
              <c16:uniqueId val="{00000001-C265-4E0F-8543-8B0056E4C672}"/>
            </c:ext>
          </c:extLst>
        </c:ser>
        <c:dLbls>
          <c:showLegendKey val="0"/>
          <c:showVal val="0"/>
          <c:showCatName val="0"/>
          <c:showSerName val="0"/>
          <c:showPercent val="0"/>
          <c:showBubbleSize val="0"/>
        </c:dLbls>
        <c:marker val="1"/>
        <c:smooth val="0"/>
        <c:axId val="188571648"/>
        <c:axId val="188573568"/>
      </c:lineChart>
      <c:dateAx>
        <c:axId val="188571648"/>
        <c:scaling>
          <c:orientation val="minMax"/>
        </c:scaling>
        <c:delete val="1"/>
        <c:axPos val="b"/>
        <c:numFmt formatCode="ge" sourceLinked="1"/>
        <c:majorTickMark val="none"/>
        <c:minorTickMark val="none"/>
        <c:tickLblPos val="none"/>
        <c:crossAx val="188573568"/>
        <c:crosses val="autoZero"/>
        <c:auto val="1"/>
        <c:lblOffset val="100"/>
        <c:baseTimeUnit val="years"/>
      </c:dateAx>
      <c:valAx>
        <c:axId val="18857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57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61.13</c:v>
                </c:pt>
                <c:pt idx="1">
                  <c:v>73.48</c:v>
                </c:pt>
                <c:pt idx="2">
                  <c:v>81.64</c:v>
                </c:pt>
                <c:pt idx="3">
                  <c:v>98.55</c:v>
                </c:pt>
                <c:pt idx="4">
                  <c:v>90.32</c:v>
                </c:pt>
              </c:numCache>
            </c:numRef>
          </c:val>
          <c:extLst xmlns:c16r2="http://schemas.microsoft.com/office/drawing/2015/06/chart">
            <c:ext xmlns:c16="http://schemas.microsoft.com/office/drawing/2014/chart" uri="{C3380CC4-5D6E-409C-BE32-E72D297353CC}">
              <c16:uniqueId val="{00000000-DA76-46DA-8F7B-F6006F295501}"/>
            </c:ext>
          </c:extLst>
        </c:ser>
        <c:dLbls>
          <c:showLegendKey val="0"/>
          <c:showVal val="0"/>
          <c:showCatName val="0"/>
          <c:showSerName val="0"/>
          <c:showPercent val="0"/>
          <c:showBubbleSize val="0"/>
        </c:dLbls>
        <c:gapWidth val="150"/>
        <c:axId val="188601088"/>
        <c:axId val="188603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57.3</c:v>
                </c:pt>
                <c:pt idx="1">
                  <c:v>57.35</c:v>
                </c:pt>
                <c:pt idx="2">
                  <c:v>50.78</c:v>
                </c:pt>
                <c:pt idx="3">
                  <c:v>57.48</c:v>
                </c:pt>
                <c:pt idx="4">
                  <c:v>76.31</c:v>
                </c:pt>
              </c:numCache>
            </c:numRef>
          </c:val>
          <c:smooth val="0"/>
          <c:extLst xmlns:c16r2="http://schemas.microsoft.com/office/drawing/2015/06/chart">
            <c:ext xmlns:c16="http://schemas.microsoft.com/office/drawing/2014/chart" uri="{C3380CC4-5D6E-409C-BE32-E72D297353CC}">
              <c16:uniqueId val="{00000001-DA76-46DA-8F7B-F6006F295501}"/>
            </c:ext>
          </c:extLst>
        </c:ser>
        <c:dLbls>
          <c:showLegendKey val="0"/>
          <c:showVal val="0"/>
          <c:showCatName val="0"/>
          <c:showSerName val="0"/>
          <c:showPercent val="0"/>
          <c:showBubbleSize val="0"/>
        </c:dLbls>
        <c:marker val="1"/>
        <c:smooth val="0"/>
        <c:axId val="188601088"/>
        <c:axId val="188603008"/>
      </c:lineChart>
      <c:dateAx>
        <c:axId val="188601088"/>
        <c:scaling>
          <c:orientation val="minMax"/>
        </c:scaling>
        <c:delete val="1"/>
        <c:axPos val="b"/>
        <c:numFmt formatCode="ge" sourceLinked="1"/>
        <c:majorTickMark val="none"/>
        <c:minorTickMark val="none"/>
        <c:tickLblPos val="none"/>
        <c:crossAx val="188603008"/>
        <c:crosses val="autoZero"/>
        <c:auto val="1"/>
        <c:lblOffset val="100"/>
        <c:baseTimeUnit val="years"/>
      </c:dateAx>
      <c:valAx>
        <c:axId val="18860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60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905.89</c:v>
                </c:pt>
                <c:pt idx="1">
                  <c:v>739.98</c:v>
                </c:pt>
                <c:pt idx="2">
                  <c:v>795.8</c:v>
                </c:pt>
                <c:pt idx="3">
                  <c:v>767</c:v>
                </c:pt>
                <c:pt idx="4">
                  <c:v>743.89</c:v>
                </c:pt>
              </c:numCache>
            </c:numRef>
          </c:val>
          <c:extLst xmlns:c16r2="http://schemas.microsoft.com/office/drawing/2015/06/chart">
            <c:ext xmlns:c16="http://schemas.microsoft.com/office/drawing/2014/chart" uri="{C3380CC4-5D6E-409C-BE32-E72D297353CC}">
              <c16:uniqueId val="{00000000-A512-48D8-B166-22609D9DE7BC}"/>
            </c:ext>
          </c:extLst>
        </c:ser>
        <c:dLbls>
          <c:showLegendKey val="0"/>
          <c:showVal val="0"/>
          <c:showCatName val="0"/>
          <c:showSerName val="0"/>
          <c:showPercent val="0"/>
          <c:showBubbleSize val="0"/>
        </c:dLbls>
        <c:gapWidth val="150"/>
        <c:axId val="188642432"/>
        <c:axId val="188644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1010.51</c:v>
                </c:pt>
                <c:pt idx="1">
                  <c:v>1031.56</c:v>
                </c:pt>
                <c:pt idx="2">
                  <c:v>1053.93</c:v>
                </c:pt>
                <c:pt idx="3">
                  <c:v>1046.25</c:v>
                </c:pt>
                <c:pt idx="4">
                  <c:v>820.36</c:v>
                </c:pt>
              </c:numCache>
            </c:numRef>
          </c:val>
          <c:smooth val="0"/>
          <c:extLst xmlns:c16r2="http://schemas.microsoft.com/office/drawing/2015/06/chart">
            <c:ext xmlns:c16="http://schemas.microsoft.com/office/drawing/2014/chart" uri="{C3380CC4-5D6E-409C-BE32-E72D297353CC}">
              <c16:uniqueId val="{00000001-A512-48D8-B166-22609D9DE7BC}"/>
            </c:ext>
          </c:extLst>
        </c:ser>
        <c:dLbls>
          <c:showLegendKey val="0"/>
          <c:showVal val="0"/>
          <c:showCatName val="0"/>
          <c:showSerName val="0"/>
          <c:showPercent val="0"/>
          <c:showBubbleSize val="0"/>
        </c:dLbls>
        <c:marker val="1"/>
        <c:smooth val="0"/>
        <c:axId val="188642432"/>
        <c:axId val="188644352"/>
      </c:lineChart>
      <c:dateAx>
        <c:axId val="188642432"/>
        <c:scaling>
          <c:orientation val="minMax"/>
        </c:scaling>
        <c:delete val="1"/>
        <c:axPos val="b"/>
        <c:numFmt formatCode="ge" sourceLinked="1"/>
        <c:majorTickMark val="none"/>
        <c:minorTickMark val="none"/>
        <c:tickLblPos val="none"/>
        <c:crossAx val="188644352"/>
        <c:crosses val="autoZero"/>
        <c:auto val="1"/>
        <c:lblOffset val="100"/>
        <c:baseTimeUnit val="years"/>
      </c:dateAx>
      <c:valAx>
        <c:axId val="18864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64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106.57</c:v>
                </c:pt>
                <c:pt idx="1">
                  <c:v>138.76</c:v>
                </c:pt>
                <c:pt idx="2">
                  <c:v>108.4</c:v>
                </c:pt>
                <c:pt idx="3">
                  <c:v>116.03</c:v>
                </c:pt>
                <c:pt idx="4">
                  <c:v>162.69999999999999</c:v>
                </c:pt>
              </c:numCache>
            </c:numRef>
          </c:val>
          <c:extLst xmlns:c16r2="http://schemas.microsoft.com/office/drawing/2015/06/chart">
            <c:ext xmlns:c16="http://schemas.microsoft.com/office/drawing/2014/chart" uri="{C3380CC4-5D6E-409C-BE32-E72D297353CC}">
              <c16:uniqueId val="{00000000-203E-4E65-9FA1-355C7B92B2C5}"/>
            </c:ext>
          </c:extLst>
        </c:ser>
        <c:dLbls>
          <c:showLegendKey val="0"/>
          <c:showVal val="0"/>
          <c:showCatName val="0"/>
          <c:showSerName val="0"/>
          <c:showPercent val="0"/>
          <c:showBubbleSize val="0"/>
        </c:dLbls>
        <c:gapWidth val="150"/>
        <c:axId val="188675200"/>
        <c:axId val="188677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83</c:v>
                </c:pt>
                <c:pt idx="1">
                  <c:v>84.32</c:v>
                </c:pt>
                <c:pt idx="2">
                  <c:v>85.23</c:v>
                </c:pt>
                <c:pt idx="3">
                  <c:v>88.37</c:v>
                </c:pt>
                <c:pt idx="4">
                  <c:v>95.4</c:v>
                </c:pt>
              </c:numCache>
            </c:numRef>
          </c:val>
          <c:smooth val="0"/>
          <c:extLst xmlns:c16r2="http://schemas.microsoft.com/office/drawing/2015/06/chart">
            <c:ext xmlns:c16="http://schemas.microsoft.com/office/drawing/2014/chart" uri="{C3380CC4-5D6E-409C-BE32-E72D297353CC}">
              <c16:uniqueId val="{00000001-203E-4E65-9FA1-355C7B92B2C5}"/>
            </c:ext>
          </c:extLst>
        </c:ser>
        <c:dLbls>
          <c:showLegendKey val="0"/>
          <c:showVal val="0"/>
          <c:showCatName val="0"/>
          <c:showSerName val="0"/>
          <c:showPercent val="0"/>
          <c:showBubbleSize val="0"/>
        </c:dLbls>
        <c:marker val="1"/>
        <c:smooth val="0"/>
        <c:axId val="188675200"/>
        <c:axId val="188677120"/>
      </c:lineChart>
      <c:dateAx>
        <c:axId val="188675200"/>
        <c:scaling>
          <c:orientation val="minMax"/>
        </c:scaling>
        <c:delete val="1"/>
        <c:axPos val="b"/>
        <c:numFmt formatCode="ge" sourceLinked="1"/>
        <c:majorTickMark val="none"/>
        <c:minorTickMark val="none"/>
        <c:tickLblPos val="none"/>
        <c:crossAx val="188677120"/>
        <c:crosses val="autoZero"/>
        <c:auto val="1"/>
        <c:lblOffset val="100"/>
        <c:baseTimeUnit val="years"/>
      </c:dateAx>
      <c:valAx>
        <c:axId val="18867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67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153.03</c:v>
                </c:pt>
                <c:pt idx="1">
                  <c:v>117.89</c:v>
                </c:pt>
                <c:pt idx="2">
                  <c:v>151.81</c:v>
                </c:pt>
                <c:pt idx="3">
                  <c:v>141.27000000000001</c:v>
                </c:pt>
                <c:pt idx="4">
                  <c:v>100.81</c:v>
                </c:pt>
              </c:numCache>
            </c:numRef>
          </c:val>
          <c:extLst xmlns:c16r2="http://schemas.microsoft.com/office/drawing/2015/06/chart">
            <c:ext xmlns:c16="http://schemas.microsoft.com/office/drawing/2014/chart" uri="{C3380CC4-5D6E-409C-BE32-E72D297353CC}">
              <c16:uniqueId val="{00000000-6D3A-4331-9934-EA22A659557C}"/>
            </c:ext>
          </c:extLst>
        </c:ser>
        <c:dLbls>
          <c:showLegendKey val="0"/>
          <c:showVal val="0"/>
          <c:showCatName val="0"/>
          <c:showSerName val="0"/>
          <c:showPercent val="0"/>
          <c:showBubbleSize val="0"/>
        </c:dLbls>
        <c:gapWidth val="150"/>
        <c:axId val="188780544"/>
        <c:axId val="188782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193.74</c:v>
                </c:pt>
                <c:pt idx="1">
                  <c:v>188.12</c:v>
                </c:pt>
                <c:pt idx="2">
                  <c:v>185.7</c:v>
                </c:pt>
                <c:pt idx="3">
                  <c:v>178.11</c:v>
                </c:pt>
                <c:pt idx="4">
                  <c:v>163.19999999999999</c:v>
                </c:pt>
              </c:numCache>
            </c:numRef>
          </c:val>
          <c:smooth val="0"/>
          <c:extLst xmlns:c16r2="http://schemas.microsoft.com/office/drawing/2015/06/chart">
            <c:ext xmlns:c16="http://schemas.microsoft.com/office/drawing/2014/chart" uri="{C3380CC4-5D6E-409C-BE32-E72D297353CC}">
              <c16:uniqueId val="{00000001-6D3A-4331-9934-EA22A659557C}"/>
            </c:ext>
          </c:extLst>
        </c:ser>
        <c:dLbls>
          <c:showLegendKey val="0"/>
          <c:showVal val="0"/>
          <c:showCatName val="0"/>
          <c:showSerName val="0"/>
          <c:showPercent val="0"/>
          <c:showBubbleSize val="0"/>
        </c:dLbls>
        <c:marker val="1"/>
        <c:smooth val="0"/>
        <c:axId val="188780544"/>
        <c:axId val="188782464"/>
      </c:lineChart>
      <c:dateAx>
        <c:axId val="188780544"/>
        <c:scaling>
          <c:orientation val="minMax"/>
        </c:scaling>
        <c:delete val="1"/>
        <c:axPos val="b"/>
        <c:numFmt formatCode="ge" sourceLinked="1"/>
        <c:majorTickMark val="none"/>
        <c:minorTickMark val="none"/>
        <c:tickLblPos val="none"/>
        <c:crossAx val="188782464"/>
        <c:crosses val="autoZero"/>
        <c:auto val="1"/>
        <c:lblOffset val="100"/>
        <c:baseTimeUnit val="years"/>
      </c:dateAx>
      <c:valAx>
        <c:axId val="18878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78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P11" zoomScale="90" zoomScaleNormal="90" workbookViewId="0">
      <selection activeCell="AD12" sqref="AD1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岩手県　宮古市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2">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Bd1</v>
      </c>
      <c r="X8" s="71"/>
      <c r="Y8" s="71"/>
      <c r="Z8" s="71"/>
      <c r="AA8" s="71"/>
      <c r="AB8" s="71"/>
      <c r="AC8" s="71"/>
      <c r="AD8" s="72" t="str">
        <f>データ!$M$6</f>
        <v>非設置</v>
      </c>
      <c r="AE8" s="72"/>
      <c r="AF8" s="72"/>
      <c r="AG8" s="72"/>
      <c r="AH8" s="72"/>
      <c r="AI8" s="72"/>
      <c r="AJ8" s="72"/>
      <c r="AK8" s="3"/>
      <c r="AL8" s="68">
        <f>データ!S6</f>
        <v>52973</v>
      </c>
      <c r="AM8" s="68"/>
      <c r="AN8" s="68"/>
      <c r="AO8" s="68"/>
      <c r="AP8" s="68"/>
      <c r="AQ8" s="68"/>
      <c r="AR8" s="68"/>
      <c r="AS8" s="68"/>
      <c r="AT8" s="67">
        <f>データ!T6</f>
        <v>1259.1500000000001</v>
      </c>
      <c r="AU8" s="67"/>
      <c r="AV8" s="67"/>
      <c r="AW8" s="67"/>
      <c r="AX8" s="67"/>
      <c r="AY8" s="67"/>
      <c r="AZ8" s="67"/>
      <c r="BA8" s="67"/>
      <c r="BB8" s="67">
        <f>データ!U6</f>
        <v>42.07</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2">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2">
      <c r="A10" s="2"/>
      <c r="B10" s="67" t="str">
        <f>データ!N6</f>
        <v>-</v>
      </c>
      <c r="C10" s="67"/>
      <c r="D10" s="67"/>
      <c r="E10" s="67"/>
      <c r="F10" s="67"/>
      <c r="G10" s="67"/>
      <c r="H10" s="67"/>
      <c r="I10" s="67">
        <f>データ!O6</f>
        <v>54</v>
      </c>
      <c r="J10" s="67"/>
      <c r="K10" s="67"/>
      <c r="L10" s="67"/>
      <c r="M10" s="67"/>
      <c r="N10" s="67"/>
      <c r="O10" s="67"/>
      <c r="P10" s="67">
        <f>データ!P6</f>
        <v>62.17</v>
      </c>
      <c r="Q10" s="67"/>
      <c r="R10" s="67"/>
      <c r="S10" s="67"/>
      <c r="T10" s="67"/>
      <c r="U10" s="67"/>
      <c r="V10" s="67"/>
      <c r="W10" s="67">
        <f>データ!Q6</f>
        <v>96.13</v>
      </c>
      <c r="X10" s="67"/>
      <c r="Y10" s="67"/>
      <c r="Z10" s="67"/>
      <c r="AA10" s="67"/>
      <c r="AB10" s="67"/>
      <c r="AC10" s="67"/>
      <c r="AD10" s="68">
        <f>データ!R6</f>
        <v>3024</v>
      </c>
      <c r="AE10" s="68"/>
      <c r="AF10" s="68"/>
      <c r="AG10" s="68"/>
      <c r="AH10" s="68"/>
      <c r="AI10" s="68"/>
      <c r="AJ10" s="68"/>
      <c r="AK10" s="2"/>
      <c r="AL10" s="68">
        <f>データ!V6</f>
        <v>32566</v>
      </c>
      <c r="AM10" s="68"/>
      <c r="AN10" s="68"/>
      <c r="AO10" s="68"/>
      <c r="AP10" s="68"/>
      <c r="AQ10" s="68"/>
      <c r="AR10" s="68"/>
      <c r="AS10" s="68"/>
      <c r="AT10" s="67">
        <f>データ!W6</f>
        <v>10.43</v>
      </c>
      <c r="AU10" s="67"/>
      <c r="AV10" s="67"/>
      <c r="AW10" s="67"/>
      <c r="AX10" s="67"/>
      <c r="AY10" s="67"/>
      <c r="AZ10" s="67"/>
      <c r="BA10" s="67"/>
      <c r="BB10" s="67">
        <f>データ!X6</f>
        <v>3122.34</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2">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2">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110</v>
      </c>
      <c r="BM16" s="84"/>
      <c r="BN16" s="84"/>
      <c r="BO16" s="84"/>
      <c r="BP16" s="84"/>
      <c r="BQ16" s="84"/>
      <c r="BR16" s="84"/>
      <c r="BS16" s="84"/>
      <c r="BT16" s="84"/>
      <c r="BU16" s="84"/>
      <c r="BV16" s="84"/>
      <c r="BW16" s="84"/>
      <c r="BX16" s="84"/>
      <c r="BY16" s="84"/>
      <c r="BZ16" s="8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3"/>
      <c r="BM34" s="84"/>
      <c r="BN34" s="84"/>
      <c r="BO34" s="84"/>
      <c r="BP34" s="84"/>
      <c r="BQ34" s="84"/>
      <c r="BR34" s="84"/>
      <c r="BS34" s="84"/>
      <c r="BT34" s="84"/>
      <c r="BU34" s="84"/>
      <c r="BV34" s="84"/>
      <c r="BW34" s="84"/>
      <c r="BX34" s="84"/>
      <c r="BY34" s="84"/>
      <c r="BZ34" s="8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3"/>
      <c r="BM35" s="84"/>
      <c r="BN35" s="84"/>
      <c r="BO35" s="84"/>
      <c r="BP35" s="84"/>
      <c r="BQ35" s="84"/>
      <c r="BR35" s="84"/>
      <c r="BS35" s="84"/>
      <c r="BT35" s="84"/>
      <c r="BU35" s="84"/>
      <c r="BV35" s="84"/>
      <c r="BW35" s="84"/>
      <c r="BX35" s="84"/>
      <c r="BY35" s="84"/>
      <c r="BZ35" s="8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2">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2">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109</v>
      </c>
      <c r="BM66" s="43"/>
      <c r="BN66" s="43"/>
      <c r="BO66" s="43"/>
      <c r="BP66" s="43"/>
      <c r="BQ66" s="43"/>
      <c r="BR66" s="43"/>
      <c r="BS66" s="43"/>
      <c r="BT66" s="43"/>
      <c r="BU66" s="43"/>
      <c r="BV66" s="43"/>
      <c r="BW66" s="43"/>
      <c r="BX66" s="43"/>
      <c r="BY66" s="43"/>
      <c r="BZ66" s="4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FWw83yXvBwSNY12btSWn9Q4IkTeVFKGIp2otbrjEt3kZe/WLglPnPC/fWzejY/W4L9WeE/iTfLG9uYQ6HfoezQ==" saltValue="DIHxmiQEYYoxXhI3DT+CW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2">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2018</v>
      </c>
      <c r="C6" s="33">
        <f t="shared" ref="C6:X6" si="3">C7</f>
        <v>32026</v>
      </c>
      <c r="D6" s="33">
        <f t="shared" si="3"/>
        <v>46</v>
      </c>
      <c r="E6" s="33">
        <f t="shared" si="3"/>
        <v>17</v>
      </c>
      <c r="F6" s="33">
        <f t="shared" si="3"/>
        <v>1</v>
      </c>
      <c r="G6" s="33">
        <f t="shared" si="3"/>
        <v>0</v>
      </c>
      <c r="H6" s="33" t="str">
        <f t="shared" si="3"/>
        <v>岩手県　宮古市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54</v>
      </c>
      <c r="P6" s="34">
        <f t="shared" si="3"/>
        <v>62.17</v>
      </c>
      <c r="Q6" s="34">
        <f t="shared" si="3"/>
        <v>96.13</v>
      </c>
      <c r="R6" s="34">
        <f t="shared" si="3"/>
        <v>3024</v>
      </c>
      <c r="S6" s="34">
        <f t="shared" si="3"/>
        <v>52973</v>
      </c>
      <c r="T6" s="34">
        <f t="shared" si="3"/>
        <v>1259.1500000000001</v>
      </c>
      <c r="U6" s="34">
        <f t="shared" si="3"/>
        <v>42.07</v>
      </c>
      <c r="V6" s="34">
        <f t="shared" si="3"/>
        <v>32566</v>
      </c>
      <c r="W6" s="34">
        <f t="shared" si="3"/>
        <v>10.43</v>
      </c>
      <c r="X6" s="34">
        <f t="shared" si="3"/>
        <v>3122.34</v>
      </c>
      <c r="Y6" s="35">
        <f>IF(Y7="",NA(),Y7)</f>
        <v>109.58</v>
      </c>
      <c r="Z6" s="35">
        <f t="shared" ref="Z6:AH6" si="4">IF(Z7="",NA(),Z7)</f>
        <v>126.63</v>
      </c>
      <c r="AA6" s="35">
        <f t="shared" si="4"/>
        <v>112.33</v>
      </c>
      <c r="AB6" s="35">
        <f t="shared" si="4"/>
        <v>113.32</v>
      </c>
      <c r="AC6" s="35">
        <f t="shared" si="4"/>
        <v>111.75</v>
      </c>
      <c r="AD6" s="35">
        <f t="shared" si="4"/>
        <v>106.59</v>
      </c>
      <c r="AE6" s="35">
        <f t="shared" si="4"/>
        <v>107.4</v>
      </c>
      <c r="AF6" s="35">
        <f t="shared" si="4"/>
        <v>105.73</v>
      </c>
      <c r="AG6" s="35">
        <f t="shared" si="4"/>
        <v>108.38</v>
      </c>
      <c r="AH6" s="35">
        <f t="shared" si="4"/>
        <v>106.9</v>
      </c>
      <c r="AI6" s="34" t="str">
        <f>IF(AI7="","",IF(AI7="-","【-】","【"&amp;SUBSTITUTE(TEXT(AI7,"#,##0.00"),"-","△")&amp;"】"))</f>
        <v>【108.69】</v>
      </c>
      <c r="AJ6" s="34">
        <f>IF(AJ7="",NA(),AJ7)</f>
        <v>0</v>
      </c>
      <c r="AK6" s="34">
        <f t="shared" ref="AK6:AS6" si="5">IF(AK7="",NA(),AK7)</f>
        <v>0</v>
      </c>
      <c r="AL6" s="34">
        <f t="shared" si="5"/>
        <v>0</v>
      </c>
      <c r="AM6" s="34">
        <f t="shared" si="5"/>
        <v>0</v>
      </c>
      <c r="AN6" s="34">
        <f t="shared" si="5"/>
        <v>0</v>
      </c>
      <c r="AO6" s="35">
        <f t="shared" si="5"/>
        <v>23.51</v>
      </c>
      <c r="AP6" s="35">
        <f t="shared" si="5"/>
        <v>18.920000000000002</v>
      </c>
      <c r="AQ6" s="35">
        <f t="shared" si="5"/>
        <v>14.68</v>
      </c>
      <c r="AR6" s="35">
        <f t="shared" si="5"/>
        <v>12.78</v>
      </c>
      <c r="AS6" s="35">
        <f t="shared" si="5"/>
        <v>9.06</v>
      </c>
      <c r="AT6" s="34" t="str">
        <f>IF(AT7="","",IF(AT7="-","【-】","【"&amp;SUBSTITUTE(TEXT(AT7,"#,##0.00"),"-","△")&amp;"】"))</f>
        <v>【3.28】</v>
      </c>
      <c r="AU6" s="35">
        <f>IF(AU7="",NA(),AU7)</f>
        <v>61.13</v>
      </c>
      <c r="AV6" s="35">
        <f t="shared" ref="AV6:BD6" si="6">IF(AV7="",NA(),AV7)</f>
        <v>73.48</v>
      </c>
      <c r="AW6" s="35">
        <f t="shared" si="6"/>
        <v>81.64</v>
      </c>
      <c r="AX6" s="35">
        <f t="shared" si="6"/>
        <v>98.55</v>
      </c>
      <c r="AY6" s="35">
        <f t="shared" si="6"/>
        <v>90.32</v>
      </c>
      <c r="AZ6" s="35">
        <f t="shared" si="6"/>
        <v>57.3</v>
      </c>
      <c r="BA6" s="35">
        <f t="shared" si="6"/>
        <v>57.35</v>
      </c>
      <c r="BB6" s="35">
        <f t="shared" si="6"/>
        <v>50.78</v>
      </c>
      <c r="BC6" s="35">
        <f t="shared" si="6"/>
        <v>57.48</v>
      </c>
      <c r="BD6" s="35">
        <f t="shared" si="6"/>
        <v>76.31</v>
      </c>
      <c r="BE6" s="34" t="str">
        <f>IF(BE7="","",IF(BE7="-","【-】","【"&amp;SUBSTITUTE(TEXT(BE7,"#,##0.00"),"-","△")&amp;"】"))</f>
        <v>【69.49】</v>
      </c>
      <c r="BF6" s="35">
        <f>IF(BF7="",NA(),BF7)</f>
        <v>905.89</v>
      </c>
      <c r="BG6" s="35">
        <f t="shared" ref="BG6:BO6" si="7">IF(BG7="",NA(),BG7)</f>
        <v>739.98</v>
      </c>
      <c r="BH6" s="35">
        <f t="shared" si="7"/>
        <v>795.8</v>
      </c>
      <c r="BI6" s="35">
        <f t="shared" si="7"/>
        <v>767</v>
      </c>
      <c r="BJ6" s="35">
        <f t="shared" si="7"/>
        <v>743.89</v>
      </c>
      <c r="BK6" s="35">
        <f t="shared" si="7"/>
        <v>1010.51</v>
      </c>
      <c r="BL6" s="35">
        <f t="shared" si="7"/>
        <v>1031.56</v>
      </c>
      <c r="BM6" s="35">
        <f t="shared" si="7"/>
        <v>1053.93</v>
      </c>
      <c r="BN6" s="35">
        <f t="shared" si="7"/>
        <v>1046.25</v>
      </c>
      <c r="BO6" s="35">
        <f t="shared" si="7"/>
        <v>820.36</v>
      </c>
      <c r="BP6" s="34" t="str">
        <f>IF(BP7="","",IF(BP7="-","【-】","【"&amp;SUBSTITUTE(TEXT(BP7,"#,##0.00"),"-","△")&amp;"】"))</f>
        <v>【682.78】</v>
      </c>
      <c r="BQ6" s="35">
        <f>IF(BQ7="",NA(),BQ7)</f>
        <v>106.57</v>
      </c>
      <c r="BR6" s="35">
        <f t="shared" ref="BR6:BZ6" si="8">IF(BR7="",NA(),BR7)</f>
        <v>138.76</v>
      </c>
      <c r="BS6" s="35">
        <f t="shared" si="8"/>
        <v>108.4</v>
      </c>
      <c r="BT6" s="35">
        <f t="shared" si="8"/>
        <v>116.03</v>
      </c>
      <c r="BU6" s="35">
        <f t="shared" si="8"/>
        <v>162.69999999999999</v>
      </c>
      <c r="BV6" s="35">
        <f t="shared" si="8"/>
        <v>83</v>
      </c>
      <c r="BW6" s="35">
        <f t="shared" si="8"/>
        <v>84.32</v>
      </c>
      <c r="BX6" s="35">
        <f t="shared" si="8"/>
        <v>85.23</v>
      </c>
      <c r="BY6" s="35">
        <f t="shared" si="8"/>
        <v>88.37</v>
      </c>
      <c r="BZ6" s="35">
        <f t="shared" si="8"/>
        <v>95.4</v>
      </c>
      <c r="CA6" s="34" t="str">
        <f>IF(CA7="","",IF(CA7="-","【-】","【"&amp;SUBSTITUTE(TEXT(CA7,"#,##0.00"),"-","△")&amp;"】"))</f>
        <v>【100.91】</v>
      </c>
      <c r="CB6" s="35">
        <f>IF(CB7="",NA(),CB7)</f>
        <v>153.03</v>
      </c>
      <c r="CC6" s="35">
        <f t="shared" ref="CC6:CK6" si="9">IF(CC7="",NA(),CC7)</f>
        <v>117.89</v>
      </c>
      <c r="CD6" s="35">
        <f t="shared" si="9"/>
        <v>151.81</v>
      </c>
      <c r="CE6" s="35">
        <f t="shared" si="9"/>
        <v>141.27000000000001</v>
      </c>
      <c r="CF6" s="35">
        <f t="shared" si="9"/>
        <v>100.81</v>
      </c>
      <c r="CG6" s="35">
        <f t="shared" si="9"/>
        <v>193.74</v>
      </c>
      <c r="CH6" s="35">
        <f t="shared" si="9"/>
        <v>188.12</v>
      </c>
      <c r="CI6" s="35">
        <f t="shared" si="9"/>
        <v>185.7</v>
      </c>
      <c r="CJ6" s="35">
        <f t="shared" si="9"/>
        <v>178.11</v>
      </c>
      <c r="CK6" s="35">
        <f t="shared" si="9"/>
        <v>163.19999999999999</v>
      </c>
      <c r="CL6" s="34" t="str">
        <f>IF(CL7="","",IF(CL7="-","【-】","【"&amp;SUBSTITUTE(TEXT(CL7,"#,##0.00"),"-","△")&amp;"】"))</f>
        <v>【136.86】</v>
      </c>
      <c r="CM6" s="35">
        <f>IF(CM7="",NA(),CM7)</f>
        <v>69.010000000000005</v>
      </c>
      <c r="CN6" s="35">
        <f t="shared" ref="CN6:CV6" si="10">IF(CN7="",NA(),CN7)</f>
        <v>67.59</v>
      </c>
      <c r="CO6" s="35">
        <f t="shared" si="10"/>
        <v>67.400000000000006</v>
      </c>
      <c r="CP6" s="35">
        <f t="shared" si="10"/>
        <v>69.489999999999995</v>
      </c>
      <c r="CQ6" s="35">
        <f t="shared" si="10"/>
        <v>66.760000000000005</v>
      </c>
      <c r="CR6" s="35">
        <f t="shared" si="10"/>
        <v>62.23</v>
      </c>
      <c r="CS6" s="35">
        <f t="shared" si="10"/>
        <v>60</v>
      </c>
      <c r="CT6" s="35">
        <f t="shared" si="10"/>
        <v>61.03</v>
      </c>
      <c r="CU6" s="35">
        <f t="shared" si="10"/>
        <v>59.55</v>
      </c>
      <c r="CV6" s="35">
        <f t="shared" si="10"/>
        <v>65.040000000000006</v>
      </c>
      <c r="CW6" s="34" t="str">
        <f>IF(CW7="","",IF(CW7="-","【-】","【"&amp;SUBSTITUTE(TEXT(CW7,"#,##0.00"),"-","△")&amp;"】"))</f>
        <v>【58.98】</v>
      </c>
      <c r="CX6" s="35">
        <f>IF(CX7="",NA(),CX7)</f>
        <v>85.46</v>
      </c>
      <c r="CY6" s="35">
        <f t="shared" ref="CY6:DG6" si="11">IF(CY7="",NA(),CY7)</f>
        <v>88.54</v>
      </c>
      <c r="CZ6" s="35">
        <f t="shared" si="11"/>
        <v>91.12</v>
      </c>
      <c r="DA6" s="35">
        <f t="shared" si="11"/>
        <v>87.07</v>
      </c>
      <c r="DB6" s="35">
        <f t="shared" si="11"/>
        <v>88.9</v>
      </c>
      <c r="DC6" s="35">
        <f t="shared" si="11"/>
        <v>86.56</v>
      </c>
      <c r="DD6" s="35">
        <f t="shared" si="11"/>
        <v>86.78</v>
      </c>
      <c r="DE6" s="35">
        <f t="shared" si="11"/>
        <v>86.83</v>
      </c>
      <c r="DF6" s="35">
        <f t="shared" si="11"/>
        <v>87.14</v>
      </c>
      <c r="DG6" s="35">
        <f t="shared" si="11"/>
        <v>92.55</v>
      </c>
      <c r="DH6" s="34" t="str">
        <f>IF(DH7="","",IF(DH7="-","【-】","【"&amp;SUBSTITUTE(TEXT(DH7,"#,##0.00"),"-","△")&amp;"】"))</f>
        <v>【95.20】</v>
      </c>
      <c r="DI6" s="35">
        <f>IF(DI7="",NA(),DI7)</f>
        <v>32.549999999999997</v>
      </c>
      <c r="DJ6" s="35">
        <f t="shared" ref="DJ6:DR6" si="12">IF(DJ7="",NA(),DJ7)</f>
        <v>34.340000000000003</v>
      </c>
      <c r="DK6" s="35">
        <f t="shared" si="12"/>
        <v>36.94</v>
      </c>
      <c r="DL6" s="35">
        <f t="shared" si="12"/>
        <v>36.86</v>
      </c>
      <c r="DM6" s="35">
        <f t="shared" si="12"/>
        <v>37.74</v>
      </c>
      <c r="DN6" s="35">
        <f t="shared" si="12"/>
        <v>15.82</v>
      </c>
      <c r="DO6" s="35">
        <f t="shared" si="12"/>
        <v>18.29</v>
      </c>
      <c r="DP6" s="35">
        <f t="shared" si="12"/>
        <v>14.26</v>
      </c>
      <c r="DQ6" s="35">
        <f t="shared" si="12"/>
        <v>15.21</v>
      </c>
      <c r="DR6" s="35">
        <f t="shared" si="12"/>
        <v>26.13</v>
      </c>
      <c r="DS6" s="34" t="str">
        <f>IF(DS7="","",IF(DS7="-","【-】","【"&amp;SUBSTITUTE(TEXT(DS7,"#,##0.00"),"-","△")&amp;"】"))</f>
        <v>【38.60】</v>
      </c>
      <c r="DT6" s="34">
        <f>IF(DT7="",NA(),DT7)</f>
        <v>0</v>
      </c>
      <c r="DU6" s="34">
        <f t="shared" ref="DU6:EC6" si="13">IF(DU7="",NA(),DU7)</f>
        <v>0</v>
      </c>
      <c r="DV6" s="34">
        <f t="shared" si="13"/>
        <v>0</v>
      </c>
      <c r="DW6" s="34">
        <f t="shared" si="13"/>
        <v>0</v>
      </c>
      <c r="DX6" s="34">
        <f t="shared" si="13"/>
        <v>0</v>
      </c>
      <c r="DY6" s="35">
        <f t="shared" si="13"/>
        <v>0.01</v>
      </c>
      <c r="DZ6" s="35">
        <f t="shared" si="13"/>
        <v>0.01</v>
      </c>
      <c r="EA6" s="35">
        <f t="shared" si="13"/>
        <v>0.01</v>
      </c>
      <c r="EB6" s="35">
        <f t="shared" si="13"/>
        <v>0.01</v>
      </c>
      <c r="EC6" s="35">
        <f t="shared" si="13"/>
        <v>1.03</v>
      </c>
      <c r="ED6" s="34" t="str">
        <f>IF(ED7="","",IF(ED7="-","【-】","【"&amp;SUBSTITUTE(TEXT(ED7,"#,##0.00"),"-","△")&amp;"】"))</f>
        <v>【5.64】</v>
      </c>
      <c r="EE6" s="34">
        <f>IF(EE7="",NA(),EE7)</f>
        <v>0</v>
      </c>
      <c r="EF6" s="34">
        <f t="shared" ref="EF6:EN6" si="14">IF(EF7="",NA(),EF7)</f>
        <v>0</v>
      </c>
      <c r="EG6" s="35">
        <f t="shared" si="14"/>
        <v>0.22</v>
      </c>
      <c r="EH6" s="34">
        <f t="shared" si="14"/>
        <v>0</v>
      </c>
      <c r="EI6" s="34">
        <f t="shared" si="14"/>
        <v>0</v>
      </c>
      <c r="EJ6" s="35">
        <f t="shared" si="14"/>
        <v>0.04</v>
      </c>
      <c r="EK6" s="35">
        <f t="shared" si="14"/>
        <v>0.38</v>
      </c>
      <c r="EL6" s="35">
        <f t="shared" si="14"/>
        <v>0.01</v>
      </c>
      <c r="EM6" s="35">
        <f t="shared" si="14"/>
        <v>0.11</v>
      </c>
      <c r="EN6" s="35">
        <f t="shared" si="14"/>
        <v>0.1</v>
      </c>
      <c r="EO6" s="34" t="str">
        <f>IF(EO7="","",IF(EO7="-","【-】","【"&amp;SUBSTITUTE(TEXT(EO7,"#,##0.00"),"-","△")&amp;"】"))</f>
        <v>【0.23】</v>
      </c>
    </row>
    <row r="7" spans="1:148" s="36" customFormat="1" x14ac:dyDescent="0.2">
      <c r="A7" s="28"/>
      <c r="B7" s="37">
        <v>2018</v>
      </c>
      <c r="C7" s="37">
        <v>32026</v>
      </c>
      <c r="D7" s="37">
        <v>46</v>
      </c>
      <c r="E7" s="37">
        <v>17</v>
      </c>
      <c r="F7" s="37">
        <v>1</v>
      </c>
      <c r="G7" s="37">
        <v>0</v>
      </c>
      <c r="H7" s="37" t="s">
        <v>96</v>
      </c>
      <c r="I7" s="37" t="s">
        <v>97</v>
      </c>
      <c r="J7" s="37" t="s">
        <v>98</v>
      </c>
      <c r="K7" s="37" t="s">
        <v>99</v>
      </c>
      <c r="L7" s="37" t="s">
        <v>100</v>
      </c>
      <c r="M7" s="37" t="s">
        <v>101</v>
      </c>
      <c r="N7" s="38" t="s">
        <v>102</v>
      </c>
      <c r="O7" s="38">
        <v>54</v>
      </c>
      <c r="P7" s="38">
        <v>62.17</v>
      </c>
      <c r="Q7" s="38">
        <v>96.13</v>
      </c>
      <c r="R7" s="38">
        <v>3024</v>
      </c>
      <c r="S7" s="38">
        <v>52973</v>
      </c>
      <c r="T7" s="38">
        <v>1259.1500000000001</v>
      </c>
      <c r="U7" s="38">
        <v>42.07</v>
      </c>
      <c r="V7" s="38">
        <v>32566</v>
      </c>
      <c r="W7" s="38">
        <v>10.43</v>
      </c>
      <c r="X7" s="38">
        <v>3122.34</v>
      </c>
      <c r="Y7" s="38">
        <v>109.58</v>
      </c>
      <c r="Z7" s="38">
        <v>126.63</v>
      </c>
      <c r="AA7" s="38">
        <v>112.33</v>
      </c>
      <c r="AB7" s="38">
        <v>113.32</v>
      </c>
      <c r="AC7" s="38">
        <v>111.75</v>
      </c>
      <c r="AD7" s="38">
        <v>106.59</v>
      </c>
      <c r="AE7" s="38">
        <v>107.4</v>
      </c>
      <c r="AF7" s="38">
        <v>105.73</v>
      </c>
      <c r="AG7" s="38">
        <v>108.38</v>
      </c>
      <c r="AH7" s="38">
        <v>106.9</v>
      </c>
      <c r="AI7" s="38">
        <v>108.69</v>
      </c>
      <c r="AJ7" s="38">
        <v>0</v>
      </c>
      <c r="AK7" s="38">
        <v>0</v>
      </c>
      <c r="AL7" s="38">
        <v>0</v>
      </c>
      <c r="AM7" s="38">
        <v>0</v>
      </c>
      <c r="AN7" s="38">
        <v>0</v>
      </c>
      <c r="AO7" s="38">
        <v>23.51</v>
      </c>
      <c r="AP7" s="38">
        <v>18.920000000000002</v>
      </c>
      <c r="AQ7" s="38">
        <v>14.68</v>
      </c>
      <c r="AR7" s="38">
        <v>12.78</v>
      </c>
      <c r="AS7" s="38">
        <v>9.06</v>
      </c>
      <c r="AT7" s="38">
        <v>3.28</v>
      </c>
      <c r="AU7" s="38">
        <v>61.13</v>
      </c>
      <c r="AV7" s="38">
        <v>73.48</v>
      </c>
      <c r="AW7" s="38">
        <v>81.64</v>
      </c>
      <c r="AX7" s="38">
        <v>98.55</v>
      </c>
      <c r="AY7" s="38">
        <v>90.32</v>
      </c>
      <c r="AZ7" s="38">
        <v>57.3</v>
      </c>
      <c r="BA7" s="38">
        <v>57.35</v>
      </c>
      <c r="BB7" s="38">
        <v>50.78</v>
      </c>
      <c r="BC7" s="38">
        <v>57.48</v>
      </c>
      <c r="BD7" s="38">
        <v>76.31</v>
      </c>
      <c r="BE7" s="38">
        <v>69.489999999999995</v>
      </c>
      <c r="BF7" s="38">
        <v>905.89</v>
      </c>
      <c r="BG7" s="38">
        <v>739.98</v>
      </c>
      <c r="BH7" s="38">
        <v>795.8</v>
      </c>
      <c r="BI7" s="38">
        <v>767</v>
      </c>
      <c r="BJ7" s="38">
        <v>743.89</v>
      </c>
      <c r="BK7" s="38">
        <v>1010.51</v>
      </c>
      <c r="BL7" s="38">
        <v>1031.56</v>
      </c>
      <c r="BM7" s="38">
        <v>1053.93</v>
      </c>
      <c r="BN7" s="38">
        <v>1046.25</v>
      </c>
      <c r="BO7" s="38">
        <v>820.36</v>
      </c>
      <c r="BP7" s="38">
        <v>682.78</v>
      </c>
      <c r="BQ7" s="38">
        <v>106.57</v>
      </c>
      <c r="BR7" s="38">
        <v>138.76</v>
      </c>
      <c r="BS7" s="38">
        <v>108.4</v>
      </c>
      <c r="BT7" s="38">
        <v>116.03</v>
      </c>
      <c r="BU7" s="38">
        <v>162.69999999999999</v>
      </c>
      <c r="BV7" s="38">
        <v>83</v>
      </c>
      <c r="BW7" s="38">
        <v>84.32</v>
      </c>
      <c r="BX7" s="38">
        <v>85.23</v>
      </c>
      <c r="BY7" s="38">
        <v>88.37</v>
      </c>
      <c r="BZ7" s="38">
        <v>95.4</v>
      </c>
      <c r="CA7" s="38">
        <v>100.91</v>
      </c>
      <c r="CB7" s="38">
        <v>153.03</v>
      </c>
      <c r="CC7" s="38">
        <v>117.89</v>
      </c>
      <c r="CD7" s="38">
        <v>151.81</v>
      </c>
      <c r="CE7" s="38">
        <v>141.27000000000001</v>
      </c>
      <c r="CF7" s="38">
        <v>100.81</v>
      </c>
      <c r="CG7" s="38">
        <v>193.74</v>
      </c>
      <c r="CH7" s="38">
        <v>188.12</v>
      </c>
      <c r="CI7" s="38">
        <v>185.7</v>
      </c>
      <c r="CJ7" s="38">
        <v>178.11</v>
      </c>
      <c r="CK7" s="38">
        <v>163.19999999999999</v>
      </c>
      <c r="CL7" s="38">
        <v>136.86000000000001</v>
      </c>
      <c r="CM7" s="38">
        <v>69.010000000000005</v>
      </c>
      <c r="CN7" s="38">
        <v>67.59</v>
      </c>
      <c r="CO7" s="38">
        <v>67.400000000000006</v>
      </c>
      <c r="CP7" s="38">
        <v>69.489999999999995</v>
      </c>
      <c r="CQ7" s="38">
        <v>66.760000000000005</v>
      </c>
      <c r="CR7" s="38">
        <v>62.23</v>
      </c>
      <c r="CS7" s="38">
        <v>60</v>
      </c>
      <c r="CT7" s="38">
        <v>61.03</v>
      </c>
      <c r="CU7" s="38">
        <v>59.55</v>
      </c>
      <c r="CV7" s="38">
        <v>65.040000000000006</v>
      </c>
      <c r="CW7" s="38">
        <v>58.98</v>
      </c>
      <c r="CX7" s="38">
        <v>85.46</v>
      </c>
      <c r="CY7" s="38">
        <v>88.54</v>
      </c>
      <c r="CZ7" s="38">
        <v>91.12</v>
      </c>
      <c r="DA7" s="38">
        <v>87.07</v>
      </c>
      <c r="DB7" s="38">
        <v>88.9</v>
      </c>
      <c r="DC7" s="38">
        <v>86.56</v>
      </c>
      <c r="DD7" s="38">
        <v>86.78</v>
      </c>
      <c r="DE7" s="38">
        <v>86.83</v>
      </c>
      <c r="DF7" s="38">
        <v>87.14</v>
      </c>
      <c r="DG7" s="38">
        <v>92.55</v>
      </c>
      <c r="DH7" s="38">
        <v>95.2</v>
      </c>
      <c r="DI7" s="38">
        <v>32.549999999999997</v>
      </c>
      <c r="DJ7" s="38">
        <v>34.340000000000003</v>
      </c>
      <c r="DK7" s="38">
        <v>36.94</v>
      </c>
      <c r="DL7" s="38">
        <v>36.86</v>
      </c>
      <c r="DM7" s="38">
        <v>37.74</v>
      </c>
      <c r="DN7" s="38">
        <v>15.82</v>
      </c>
      <c r="DO7" s="38">
        <v>18.29</v>
      </c>
      <c r="DP7" s="38">
        <v>14.26</v>
      </c>
      <c r="DQ7" s="38">
        <v>15.21</v>
      </c>
      <c r="DR7" s="38">
        <v>26.13</v>
      </c>
      <c r="DS7" s="38">
        <v>38.6</v>
      </c>
      <c r="DT7" s="38">
        <v>0</v>
      </c>
      <c r="DU7" s="38">
        <v>0</v>
      </c>
      <c r="DV7" s="38">
        <v>0</v>
      </c>
      <c r="DW7" s="38">
        <v>0</v>
      </c>
      <c r="DX7" s="38">
        <v>0</v>
      </c>
      <c r="DY7" s="38">
        <v>0.01</v>
      </c>
      <c r="DZ7" s="38">
        <v>0.01</v>
      </c>
      <c r="EA7" s="38">
        <v>0.01</v>
      </c>
      <c r="EB7" s="38">
        <v>0.01</v>
      </c>
      <c r="EC7" s="38">
        <v>1.03</v>
      </c>
      <c r="ED7" s="38">
        <v>5.64</v>
      </c>
      <c r="EE7" s="38">
        <v>0</v>
      </c>
      <c r="EF7" s="38">
        <v>0</v>
      </c>
      <c r="EG7" s="38">
        <v>0.22</v>
      </c>
      <c r="EH7" s="38">
        <v>0</v>
      </c>
      <c r="EI7" s="38">
        <v>0</v>
      </c>
      <c r="EJ7" s="38">
        <v>0.04</v>
      </c>
      <c r="EK7" s="38">
        <v>0.38</v>
      </c>
      <c r="EL7" s="38">
        <v>0.01</v>
      </c>
      <c r="EM7" s="38">
        <v>0.11</v>
      </c>
      <c r="EN7" s="38">
        <v>0.1</v>
      </c>
      <c r="EO7" s="38">
        <v>0.23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市町村課</cp:lastModifiedBy>
  <cp:lastPrinted>2020-01-29T04:44:34Z</cp:lastPrinted>
  <dcterms:created xsi:type="dcterms:W3CDTF">2019-12-05T04:42:31Z</dcterms:created>
  <dcterms:modified xsi:type="dcterms:W3CDTF">2020-01-29T04:44:36Z</dcterms:modified>
  <cp:category/>
</cp:coreProperties>
</file>