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2.3.49\users\90上下水道局\902500経営企画課\902510経営企画課企画係\01 総務庶務（照会回答）\H31\010 盛岡市\030000財政部\031000財政課\20200124 公営企業に係る経営比較分析表（平成30年度決算）の分析等について\財政課へ提出\"/>
    </mc:Choice>
  </mc:AlternateContent>
  <workbookProtection workbookAlgorithmName="SHA-512" workbookHashValue="M8OKn24SvVYTM2/ClJHovHPu7CNTAT846BaTSk/l/CfKxlf6zSkkJyjL66n7Ks85pfzNlbTCbjOuTXHoPcxHoQ==" workbookSaltValue="Jj6ZiMwD2duv/N1diBDtyQ==" workbookSpinCount="100000" lockStructure="1"/>
  <bookViews>
    <workbookView xWindow="0" yWindow="0" windowWidth="28800" windowHeight="1221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<sst xmlns="http://schemas.openxmlformats.org/spreadsheetml/2006/main" count="220" uniqueCount="108">
  <si>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</si>
  <si>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</si>
  <si>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</si>
  <si>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</si>
  <si>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</si>
  <si>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</si>
  <si>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</si>
  <si>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</si>
  <si>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</si>
  <si>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</si>
  <si>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</si>
  <si>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</si>
  <si>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</si>
  <si>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</si>
  <si>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</si>
  <si>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</si>
  <si>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</si>
  <si>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</si>
  <si>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</si>
  <si>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</si>
  <si>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</si>
  <si>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</si>
  <si>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</si>
  <si>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</si>
  <si>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</si>
  <si>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</si>
  <si>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</si>
  <si>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</si>
  <si>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</si>
  <si>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</si>
  <si>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</si>
  <si>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</si>
  <si>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</si>
  <si>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</si>
  <si>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</si>
  <si>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</si>
  <si>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</si>
  <si>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</si>
  <si>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</si>
  <si>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</si>
  <si>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</si>
  <si>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</si>
  <si>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</si>
  <si>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</si>
  <si>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</si>
  <si>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</si>
  <si>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</si>
  <si>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</si>
  <si>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</si>
  <si>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</si>
  <si>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</si>
  <si>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</si>
  <si>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</si>
  <si>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</si>
  <si>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</si>
  <si>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</si>
  <si>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</si>
  <si>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</si>
  <si>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</si>
  <si>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</si>
  <si>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</si>
  <si>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</si>
  <si>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</si>
  <si>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</si>
  <si>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</si>
  <si>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</si>
  <si>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</si>
  <si>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</si>
  <si>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</si>
  <si>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</si>
  <si>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</si>
  <si>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</si>
  <si>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</si>
  <si>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</si>
  <si>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</si>
  <si>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</si>
  <si>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</si>
  <si>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</si>
  <si>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</si>
  <si>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</si>
  <si>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</si>
  <si>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</si>
  <si>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</si>
  <si>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</si>
  <si>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</si>
  <si>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</si>
  <si>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</si>
  <si>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</si>
  <si>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</si>
  <si>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</si>
  <si>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</si>
  <si>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</si>
  <si>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</si>
  <si>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盛岡市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</si>
  <si>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</si>
  <si>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</si>
  <si>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</si>
  <si>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</si>
  <si>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</si>
  <si>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</si>
  <si>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</si>
  <si>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</si>
  <si>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</si>
  <si>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</si>
  <si>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</si>
  <si>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経常収支比率（①）は100%以上で推移し，水道料金を主とする収益で維持管理等の費用を賄えており，単年度の収支黒字を確保した健全経営を維持している。
　累積欠損金（②）は発生していないが，給水人口の減少等により，水道料金収入の減少傾向が続くことが見込まれることから，経営の健全性を確保できる料金収入の確保と一層の経営効率化が必要である。
　企業債による借入の抑制（平成27年度以降は借入なし）に伴う利息償還の負担減少により，企業債残高対給水収益比率（④）は年々減少しており，給水量の減少等による厳しい経営環境下においても継続的に純利益を確保できていることから，今後も引き続き企業債残高の削減に努める。
　料金回収率（⑤）は100%以上で推移し，適切な料金収入を確保しているが，水需要の減少に対応した料金水準による安定した経営の継続が必要である。
　有収率（⑧）は，年々上昇しており比較的良好な水準にあり，経年老朽管及び硬質ポリ塩化ビニル管の更新並びに耐震化等が要因として挙げられる。
　今後も，水需要の減少が見込まれることから，将来の水需要に対応した施設の更新や再構築，効率的な水運用を推進し，持続可能な水道事業の健全経営の実現に向け，一層の効率的な事業運営に努める。
　なお，施設利用率（⑦）が平成29年度に上昇した要因は，浄水場の運用見直しに伴う配水能力の縮減によるものである。</t>
    <rPh sb="18" eb="20">
      <t>スイイ</t>
    </rPh>
    <rPh sb="49" eb="52">
      <t>タンネンド</t>
    </rPh>
    <rPh sb="182" eb="184">
      <t>ヘイセイ</t>
    </rPh>
    <rPh sb="186" eb="188">
      <t>ネンド</t>
    </rPh>
    <rPh sb="188" eb="190">
      <t>イコウ</t>
    </rPh>
    <rPh sb="191" eb="193">
      <t>カリイレ</t>
    </rPh>
    <rPh sb="212" eb="214">
      <t>キギョウ</t>
    </rPh>
    <rPh sb="214" eb="215">
      <t>サイ</t>
    </rPh>
    <rPh sb="215" eb="217">
      <t>ザンダカ</t>
    </rPh>
    <rPh sb="217" eb="218">
      <t>タイ</t>
    </rPh>
    <rPh sb="218" eb="220">
      <t>キュウスイ</t>
    </rPh>
    <rPh sb="220" eb="222">
      <t>シュウエキ</t>
    </rPh>
    <rPh sb="222" eb="224">
      <t>ヒリツ</t>
    </rPh>
    <rPh sb="228" eb="230">
      <t>ネンネン</t>
    </rPh>
    <rPh sb="230" eb="232">
      <t>ゲンショウ</t>
    </rPh>
    <rPh sb="318" eb="320">
      <t>スイイ</t>
    </rPh>
    <rPh sb="322" eb="324">
      <t>テキセツ</t>
    </rPh>
    <rPh sb="327" eb="329">
      <t>シュウニュウ</t>
    </rPh>
    <rPh sb="407" eb="408">
      <t>オヨ</t>
    </rPh>
    <rPh sb="409" eb="411">
      <t>コウシツ</t>
    </rPh>
    <rPh sb="413" eb="415">
      <t>エンカ</t>
    </rPh>
    <rPh sb="418" eb="419">
      <t>カン</t>
    </rPh>
    <rPh sb="422" eb="423">
      <t>ナラ</t>
    </rPh>
    <rPh sb="548" eb="550">
      <t>ヘイセイ</t>
    </rPh>
    <rPh sb="552" eb="554">
      <t>ネンド</t>
    </rPh>
    <rPh sb="559" eb="561">
      <t>ヨウイン</t>
    </rPh>
    <rPh sb="580" eb="582">
      <t>シュクゲン</t>
    </rPh>
    <phoneticPr fontId="4"/>
  </si>
  <si>
    <t>　高度経済成長期の急激な水需要の増加に対応するため，多くの管路や浄水場は昭和30年代以降に拡張整備を行っており，その施設が順次，法定耐用年数を超過するため，有形固定資産減価償却率（①）や管路経年化率（②）が年々増加している。法定耐用年数を超過している施設については，順次更新を進めるとともに適切な維持修繕等による長寿命化を図っている。
　管路更新率（③）は，近年の入札不調の影響等に伴う更新工事の減少により，全国平均値や類似団体平均値に比較して低い状況で推移していたが，平成29年度以降は発注時期及び工事規模等の工夫により改善している。
　経年管路を短期間で集中更新することは困難であるため，今後もアセットマネジメントによる老朽度及び重要度等を考慮し，耐震化工事と併せて，計画的かつ着実に施設更新を進める。</t>
    <rPh sb="29" eb="31">
      <t>カンロ</t>
    </rPh>
    <rPh sb="235" eb="237">
      <t>ヘイセイ</t>
    </rPh>
    <rPh sb="241" eb="243">
      <t>イコウ</t>
    </rPh>
    <rPh sb="248" eb="249">
      <t>オヨ</t>
    </rPh>
    <rPh sb="250" eb="252">
      <t>コウジ</t>
    </rPh>
    <rPh sb="261" eb="263">
      <t>カイゼン</t>
    </rPh>
    <rPh sb="315" eb="316">
      <t>オヨ</t>
    </rPh>
    <rPh sb="320" eb="321">
      <t>トウ</t>
    </rPh>
    <phoneticPr fontId="4"/>
  </si>
  <si>
    <t>　水道事業は，将来にわたり，給水人口の減少等による水需要の減少が見込まれることから，給水収益の大幅な増加が見込めない一方，施設の計画的な更新や災害対応の強化など多くの課題を抱えている。
　このような情勢を踏まえ，事業収入の実情に即した料金体系の適正化に向けた見直しを行い，平成29年４月には料金改定を行っている。
　今後も，水道料金に関する定期的な検証を行い，経営効率化を図りながら，適時適正に料金の見直しに取組み，安定経営の持続に努める。また，安定供給，水質確保及び災害対策等にも適切に対応するため，老朽施設の計画的な更新や耐震化を進めるとともに，適切な修繕による機能維持を着実に進める。</t>
    <rPh sb="232" eb="233">
      <t>オヨ</t>
    </rPh>
    <rPh sb="238" eb="239">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</si>
</sst>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0.62</c:v>
                </c:pt>
                <c:pt idx="1">
                  <c:v>0.62</c:v>
                </c:pt>
                <c:pt idx="2">
                  <c:v>0.33</c:v>
                </c:pt>
                <c:pt idx="3">
                  <c:v>0.8</c:v>
                </c:pt>
                <c:pt idx="4">
                  <c:v>0.69</c:v>
                </c:pt>
              </c:numCache>
            </c:numRef>
          </c:val>
          <c:extLst>
            <c:ext xmlns:c16="http://schemas.microsoft.com/office/drawing/2014/chart" uri="{C3380CC4-5D6E-409C-BE32-E72D297353CC}">
              <c16:uniqueId val="{00000000-2927-4216-956B-E51787BF17A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2927-4216-956B-E51787BF17A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64.489999999999995</c:v>
                </c:pt>
                <c:pt idx="1">
                  <c:v>64.069999999999993</c:v>
                </c:pt>
                <c:pt idx="2">
                  <c:v>63.51</c:v>
                </c:pt>
                <c:pt idx="3">
                  <c:v>73.42</c:v>
                </c:pt>
                <c:pt idx="4">
                  <c:v>72.98</c:v>
                </c:pt>
              </c:numCache>
            </c:numRef>
          </c:val>
          <c:extLst>
            <c:ext xmlns:c16="http://schemas.microsoft.com/office/drawing/2014/chart" uri="{C3380CC4-5D6E-409C-BE32-E72D297353CC}">
              <c16:uniqueId val="{00000000-AFD0-4C49-87F4-5F3F5130AA3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AFD0-4C49-87F4-5F3F5130AA3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92.62</c:v>
                </c:pt>
                <c:pt idx="1">
                  <c:v>93.17</c:v>
                </c:pt>
                <c:pt idx="2">
                  <c:v>93.98</c:v>
                </c:pt>
                <c:pt idx="3">
                  <c:v>94.09</c:v>
                </c:pt>
                <c:pt idx="4">
                  <c:v>94.68</c:v>
                </c:pt>
              </c:numCache>
            </c:numRef>
          </c:val>
          <c:extLst>
            <c:ext xmlns:c16="http://schemas.microsoft.com/office/drawing/2014/chart" uri="{C3380CC4-5D6E-409C-BE32-E72D297353CC}">
              <c16:uniqueId val="{00000000-8326-4E3B-BB37-D26505950A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8326-4E3B-BB37-D26505950A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136.05000000000001</c:v>
                </c:pt>
                <c:pt idx="1">
                  <c:v>134.94</c:v>
                </c:pt>
                <c:pt idx="2">
                  <c:v>132.65</c:v>
                </c:pt>
                <c:pt idx="3">
                  <c:v>135.31</c:v>
                </c:pt>
                <c:pt idx="4">
                  <c:v>139.94</c:v>
                </c:pt>
              </c:numCache>
            </c:numRef>
          </c:val>
          <c:extLst>
            <c:ext xmlns:c16="http://schemas.microsoft.com/office/drawing/2014/chart" uri="{C3380CC4-5D6E-409C-BE32-E72D297353CC}">
              <c16:uniqueId val="{00000000-6055-4E2F-8C23-8E0063E3C2F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6055-4E2F-8C23-8E0063E3C2F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46.45</c:v>
                </c:pt>
                <c:pt idx="1">
                  <c:v>47.5</c:v>
                </c:pt>
                <c:pt idx="2">
                  <c:v>48.56</c:v>
                </c:pt>
                <c:pt idx="3">
                  <c:v>49.68</c:v>
                </c:pt>
                <c:pt idx="4">
                  <c:v>50.52</c:v>
                </c:pt>
              </c:numCache>
            </c:numRef>
          </c:val>
          <c:extLst>
            <c:ext xmlns:c16="http://schemas.microsoft.com/office/drawing/2014/chart" uri="{C3380CC4-5D6E-409C-BE32-E72D297353CC}">
              <c16:uniqueId val="{00000000-73F3-4033-ACF3-9EBF3A6C0E2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73F3-4033-ACF3-9EBF3A6C0E2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10.38</c:v>
                </c:pt>
                <c:pt idx="1">
                  <c:v>11.45</c:v>
                </c:pt>
                <c:pt idx="2">
                  <c:v>12.47</c:v>
                </c:pt>
                <c:pt idx="3">
                  <c:v>13.42</c:v>
                </c:pt>
                <c:pt idx="4">
                  <c:v>14.51</c:v>
                </c:pt>
              </c:numCache>
            </c:numRef>
          </c:val>
          <c:extLst>
            <c:ext xmlns:c16="http://schemas.microsoft.com/office/drawing/2014/chart" uri="{C3380CC4-5D6E-409C-BE32-E72D297353CC}">
              <c16:uniqueId val="{00000000-5FD2-47F8-914F-819393D2D85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5FD2-47F8-914F-819393D2D85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A81-4D70-86B1-8BFAC2F7033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5A81-4D70-86B1-8BFAC2F7033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433.14</c:v>
                </c:pt>
                <c:pt idx="1">
                  <c:v>394.48</c:v>
                </c:pt>
                <c:pt idx="2">
                  <c:v>403.61</c:v>
                </c:pt>
                <c:pt idx="3">
                  <c:v>455.32</c:v>
                </c:pt>
                <c:pt idx="4">
                  <c:v>425.35</c:v>
                </c:pt>
              </c:numCache>
            </c:numRef>
          </c:val>
          <c:extLst>
            <c:ext xmlns:c16="http://schemas.microsoft.com/office/drawing/2014/chart" uri="{C3380CC4-5D6E-409C-BE32-E72D297353CC}">
              <c16:uniqueId val="{00000000-F60A-4912-B4BE-75F20DED850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F60A-4912-B4BE-75F20DED850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241.95</c:v>
                </c:pt>
                <c:pt idx="1">
                  <c:v>220.47</c:v>
                </c:pt>
                <c:pt idx="2">
                  <c:v>199.69</c:v>
                </c:pt>
                <c:pt idx="3">
                  <c:v>179.75</c:v>
                </c:pt>
                <c:pt idx="4">
                  <c:v>157.69999999999999</c:v>
                </c:pt>
              </c:numCache>
            </c:numRef>
          </c:val>
          <c:extLst>
            <c:ext xmlns:c16="http://schemas.microsoft.com/office/drawing/2014/chart" uri="{C3380CC4-5D6E-409C-BE32-E72D297353CC}">
              <c16:uniqueId val="{00000000-59E9-444A-8A43-D7E468BB071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59E9-444A-8A43-D7E468BB071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133.12</c:v>
                </c:pt>
                <c:pt idx="1">
                  <c:v>127.31</c:v>
                </c:pt>
                <c:pt idx="2">
                  <c:v>125.19</c:v>
                </c:pt>
                <c:pt idx="3">
                  <c:v>130.53</c:v>
                </c:pt>
                <c:pt idx="4">
                  <c:v>135.9</c:v>
                </c:pt>
              </c:numCache>
            </c:numRef>
          </c:val>
          <c:extLst>
            <c:ext xmlns:c16="http://schemas.microsoft.com/office/drawing/2014/chart" uri="{C3380CC4-5D6E-409C-BE32-E72D297353CC}">
              <c16:uniqueId val="{00000000-46CB-4F26-B392-F2B021EB361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46CB-4F26-B392-F2B021EB361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161.41999999999999</c:v>
                </c:pt>
                <c:pt idx="1">
                  <c:v>169.51</c:v>
                </c:pt>
                <c:pt idx="2">
                  <c:v>172.91</c:v>
                </c:pt>
                <c:pt idx="3">
                  <c:v>166.08</c:v>
                </c:pt>
                <c:pt idx="4">
                  <c:v>160.01</c:v>
                </c:pt>
              </c:numCache>
            </c:numRef>
          </c:val>
          <c:extLst>
            <c:ext xmlns:c16="http://schemas.microsoft.com/office/drawing/2014/chart" uri="{C3380CC4-5D6E-409C-BE32-E72D297353CC}">
              <c16:uniqueId val="{00000000-F0E6-4652-B4DA-7C962954CF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F0E6-4652-B4DA-7C962954CF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28" zoomScale="80" zoomScaleNormal="80" workbookViewId="0">
      <selection activeCell="CA66" sqref="CA6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岩手県　盛岡市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A2</v>
      </c>
      <c r="X8" s="82"/>
      <c r="Y8" s="82"/>
      <c r="Z8" s="82"/>
      <c r="AA8" s="82"/>
      <c r="AB8" s="82"/>
      <c r="AC8" s="82"/>
      <c r="AD8" s="82" t="str">
        <f>データ!$M$6</f>
        <v>自治体職員</v>
      </c>
      <c r="AE8" s="82"/>
      <c r="AF8" s="82"/>
      <c r="AG8" s="82"/>
      <c r="AH8" s="82"/>
      <c r="AI8" s="82"/>
      <c r="AJ8" s="82"/>
      <c r="AK8" s="4"/>
      <c r="AL8" s="70">
        <f>データ!$R$6</f>
        <v>290136</v>
      </c>
      <c r="AM8" s="70"/>
      <c r="AN8" s="70"/>
      <c r="AO8" s="70"/>
      <c r="AP8" s="70"/>
      <c r="AQ8" s="70"/>
      <c r="AR8" s="70"/>
      <c r="AS8" s="70"/>
      <c r="AT8" s="66">
        <f>データ!$S$6</f>
        <v>886.47</v>
      </c>
      <c r="AU8" s="67"/>
      <c r="AV8" s="67"/>
      <c r="AW8" s="67"/>
      <c r="AX8" s="67"/>
      <c r="AY8" s="67"/>
      <c r="AZ8" s="67"/>
      <c r="BA8" s="67"/>
      <c r="BB8" s="69">
        <f>データ!$T$6</f>
        <v>327.29000000000002</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78.53</v>
      </c>
      <c r="J10" s="67"/>
      <c r="K10" s="67"/>
      <c r="L10" s="67"/>
      <c r="M10" s="67"/>
      <c r="N10" s="67"/>
      <c r="O10" s="68"/>
      <c r="P10" s="69">
        <f>データ!$P$6</f>
        <v>98.12</v>
      </c>
      <c r="Q10" s="69"/>
      <c r="R10" s="69"/>
      <c r="S10" s="69"/>
      <c r="T10" s="69"/>
      <c r="U10" s="69"/>
      <c r="V10" s="69"/>
      <c r="W10" s="70">
        <f>データ!$Q$6</f>
        <v>2832</v>
      </c>
      <c r="X10" s="70"/>
      <c r="Y10" s="70"/>
      <c r="Z10" s="70"/>
      <c r="AA10" s="70"/>
      <c r="AB10" s="70"/>
      <c r="AC10" s="70"/>
      <c r="AD10" s="2"/>
      <c r="AE10" s="2"/>
      <c r="AF10" s="2"/>
      <c r="AG10" s="2"/>
      <c r="AH10" s="4"/>
      <c r="AI10" s="4"/>
      <c r="AJ10" s="4"/>
      <c r="AK10" s="4"/>
      <c r="AL10" s="70">
        <f>データ!$U$6</f>
        <v>283379</v>
      </c>
      <c r="AM10" s="70"/>
      <c r="AN10" s="70"/>
      <c r="AO10" s="70"/>
      <c r="AP10" s="70"/>
      <c r="AQ10" s="70"/>
      <c r="AR10" s="70"/>
      <c r="AS10" s="70"/>
      <c r="AT10" s="66">
        <f>データ!$V$6</f>
        <v>138.88</v>
      </c>
      <c r="AU10" s="67"/>
      <c r="AV10" s="67"/>
      <c r="AW10" s="67"/>
      <c r="AX10" s="67"/>
      <c r="AY10" s="67"/>
      <c r="AZ10" s="67"/>
      <c r="BA10" s="67"/>
      <c r="BB10" s="69">
        <f>データ!$W$6</f>
        <v>2040.46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106</v>
      </c>
      <c r="BM47" s="51"/>
      <c r="BN47" s="51"/>
      <c r="BO47" s="51"/>
      <c r="BP47" s="51"/>
      <c r="BQ47" s="51"/>
      <c r="BR47" s="51"/>
      <c r="BS47" s="51"/>
      <c r="BT47" s="51"/>
      <c r="BU47" s="51"/>
      <c r="BV47" s="51"/>
      <c r="BW47" s="51"/>
      <c r="BX47" s="51"/>
      <c r="BY47" s="51"/>
      <c r="BZ47" s="52"/>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107</v>
      </c>
      <c r="BM66" s="51"/>
      <c r="BN66" s="51"/>
      <c r="BO66" s="51"/>
      <c r="BP66" s="51"/>
      <c r="BQ66" s="51"/>
      <c r="BR66" s="51"/>
      <c r="BS66" s="51"/>
      <c r="BT66" s="51"/>
      <c r="BU66" s="51"/>
      <c r="BV66" s="51"/>
      <c r="BW66" s="51"/>
      <c r="BX66" s="51"/>
      <c r="BY66" s="51"/>
      <c r="BZ66" s="52"/>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Idspzh8OTDCzG3PCZLWKZPsik8oBN+p10kY55d4VrGZ9a83BpEgO5hL9FBvE13zCN9FwycVwj2gcudLzOtiZzA==" saltValue="8q72CkcV+NUO5qRTbcFM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32018</v>
      </c>
      <c r="D6" s="34">
        <f t="shared" si="3"/>
        <v>46</v>
      </c>
      <c r="E6" s="34">
        <f t="shared" si="3"/>
        <v>1</v>
      </c>
      <c r="F6" s="34">
        <f t="shared" si="3"/>
        <v>0</v>
      </c>
      <c r="G6" s="34">
        <f t="shared" si="3"/>
        <v>1</v>
      </c>
      <c r="H6" s="34" t="str">
        <f t="shared" si="3"/>
        <v>岩手県　盛岡市</v>
      </c>
      <c r="I6" s="34" t="str">
        <f t="shared" si="3"/>
        <v>法適用</v>
      </c>
      <c r="J6" s="34" t="str">
        <f t="shared" si="3"/>
        <v>水道事業</v>
      </c>
      <c r="K6" s="34" t="str">
        <f t="shared" si="3"/>
        <v>末端給水事業</v>
      </c>
      <c r="L6" s="34" t="str">
        <f t="shared" si="3"/>
        <v>A2</v>
      </c>
      <c r="M6" s="34" t="str">
        <f t="shared" si="3"/>
        <v>自治体職員</v>
      </c>
      <c r="N6" s="35" t="str">
        <f t="shared" si="3"/>
        <v>-</v>
      </c>
      <c r="O6" s="35">
        <f t="shared" si="3"/>
        <v>78.53</v>
      </c>
      <c r="P6" s="35">
        <f t="shared" si="3"/>
        <v>98.12</v>
      </c>
      <c r="Q6" s="35">
        <f t="shared" si="3"/>
        <v>2832</v>
      </c>
      <c r="R6" s="35">
        <f t="shared" si="3"/>
        <v>290136</v>
      </c>
      <c r="S6" s="35">
        <f t="shared" si="3"/>
        <v>886.47</v>
      </c>
      <c r="T6" s="35">
        <f t="shared" si="3"/>
        <v>327.29000000000002</v>
      </c>
      <c r="U6" s="35">
        <f t="shared" si="3"/>
        <v>283379</v>
      </c>
      <c r="V6" s="35">
        <f t="shared" si="3"/>
        <v>138.88</v>
      </c>
      <c r="W6" s="35">
        <f t="shared" si="3"/>
        <v>2040.46</v>
      </c>
      <c r="X6" s="36">
        <f>IF(X7="",NA(),X7)</f>
        <v>136.05000000000001</v>
      </c>
      <c r="Y6" s="36">
        <f t="shared" ref="Y6:AG6" si="4">IF(Y7="",NA(),Y7)</f>
        <v>134.94</v>
      </c>
      <c r="Z6" s="36">
        <f t="shared" si="4"/>
        <v>132.65</v>
      </c>
      <c r="AA6" s="36">
        <f t="shared" si="4"/>
        <v>135.31</v>
      </c>
      <c r="AB6" s="36">
        <f t="shared" si="4"/>
        <v>139.94</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433.14</v>
      </c>
      <c r="AU6" s="36">
        <f t="shared" ref="AU6:BC6" si="6">IF(AU7="",NA(),AU7)</f>
        <v>394.48</v>
      </c>
      <c r="AV6" s="36">
        <f t="shared" si="6"/>
        <v>403.61</v>
      </c>
      <c r="AW6" s="36">
        <f t="shared" si="6"/>
        <v>455.32</v>
      </c>
      <c r="AX6" s="36">
        <f t="shared" si="6"/>
        <v>425.35</v>
      </c>
      <c r="AY6" s="36">
        <f t="shared" si="6"/>
        <v>289.8</v>
      </c>
      <c r="AZ6" s="36">
        <f t="shared" si="6"/>
        <v>299.44</v>
      </c>
      <c r="BA6" s="36">
        <f t="shared" si="6"/>
        <v>311.99</v>
      </c>
      <c r="BB6" s="36">
        <f t="shared" si="6"/>
        <v>307.83</v>
      </c>
      <c r="BC6" s="36">
        <f t="shared" si="6"/>
        <v>318.89</v>
      </c>
      <c r="BD6" s="35" t="str">
        <f>IF(BD7="","",IF(BD7="-","【-】","【"&amp;SUBSTITUTE(TEXT(BD7,"#,##0.00"),"-","△")&amp;"】"))</f>
        <v>【261.93】</v>
      </c>
      <c r="BE6" s="36">
        <f>IF(BE7="",NA(),BE7)</f>
        <v>241.95</v>
      </c>
      <c r="BF6" s="36">
        <f t="shared" ref="BF6:BN6" si="7">IF(BF7="",NA(),BF7)</f>
        <v>220.47</v>
      </c>
      <c r="BG6" s="36">
        <f t="shared" si="7"/>
        <v>199.69</v>
      </c>
      <c r="BH6" s="36">
        <f t="shared" si="7"/>
        <v>179.75</v>
      </c>
      <c r="BI6" s="36">
        <f t="shared" si="7"/>
        <v>157.69999999999999</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133.12</v>
      </c>
      <c r="BQ6" s="36">
        <f t="shared" ref="BQ6:BY6" si="8">IF(BQ7="",NA(),BQ7)</f>
        <v>127.31</v>
      </c>
      <c r="BR6" s="36">
        <f t="shared" si="8"/>
        <v>125.19</v>
      </c>
      <c r="BS6" s="36">
        <f t="shared" si="8"/>
        <v>130.53</v>
      </c>
      <c r="BT6" s="36">
        <f t="shared" si="8"/>
        <v>135.9</v>
      </c>
      <c r="BU6" s="36">
        <f t="shared" si="8"/>
        <v>107.05</v>
      </c>
      <c r="BV6" s="36">
        <f t="shared" si="8"/>
        <v>106.4</v>
      </c>
      <c r="BW6" s="36">
        <f t="shared" si="8"/>
        <v>107.61</v>
      </c>
      <c r="BX6" s="36">
        <f t="shared" si="8"/>
        <v>106.02</v>
      </c>
      <c r="BY6" s="36">
        <f t="shared" si="8"/>
        <v>104.84</v>
      </c>
      <c r="BZ6" s="35" t="str">
        <f>IF(BZ7="","",IF(BZ7="-","【-】","【"&amp;SUBSTITUTE(TEXT(BZ7,"#,##0.00"),"-","△")&amp;"】"))</f>
        <v>【103.91】</v>
      </c>
      <c r="CA6" s="36">
        <f>IF(CA7="",NA(),CA7)</f>
        <v>161.41999999999999</v>
      </c>
      <c r="CB6" s="36">
        <f t="shared" ref="CB6:CJ6" si="9">IF(CB7="",NA(),CB7)</f>
        <v>169.51</v>
      </c>
      <c r="CC6" s="36">
        <f t="shared" si="9"/>
        <v>172.91</v>
      </c>
      <c r="CD6" s="36">
        <f t="shared" si="9"/>
        <v>166.08</v>
      </c>
      <c r="CE6" s="36">
        <f t="shared" si="9"/>
        <v>160.01</v>
      </c>
      <c r="CF6" s="36">
        <f t="shared" si="9"/>
        <v>155.09</v>
      </c>
      <c r="CG6" s="36">
        <f t="shared" si="9"/>
        <v>156.29</v>
      </c>
      <c r="CH6" s="36">
        <f t="shared" si="9"/>
        <v>155.69</v>
      </c>
      <c r="CI6" s="36">
        <f t="shared" si="9"/>
        <v>158.6</v>
      </c>
      <c r="CJ6" s="36">
        <f t="shared" si="9"/>
        <v>161.82</v>
      </c>
      <c r="CK6" s="35" t="str">
        <f>IF(CK7="","",IF(CK7="-","【-】","【"&amp;SUBSTITUTE(TEXT(CK7,"#,##0.00"),"-","△")&amp;"】"))</f>
        <v>【167.11】</v>
      </c>
      <c r="CL6" s="36">
        <f>IF(CL7="",NA(),CL7)</f>
        <v>64.489999999999995</v>
      </c>
      <c r="CM6" s="36">
        <f t="shared" ref="CM6:CU6" si="10">IF(CM7="",NA(),CM7)</f>
        <v>64.069999999999993</v>
      </c>
      <c r="CN6" s="36">
        <f t="shared" si="10"/>
        <v>63.51</v>
      </c>
      <c r="CO6" s="36">
        <f t="shared" si="10"/>
        <v>73.42</v>
      </c>
      <c r="CP6" s="36">
        <f t="shared" si="10"/>
        <v>72.98</v>
      </c>
      <c r="CQ6" s="36">
        <f t="shared" si="10"/>
        <v>61.61</v>
      </c>
      <c r="CR6" s="36">
        <f t="shared" si="10"/>
        <v>62.34</v>
      </c>
      <c r="CS6" s="36">
        <f t="shared" si="10"/>
        <v>62.46</v>
      </c>
      <c r="CT6" s="36">
        <f t="shared" si="10"/>
        <v>62.88</v>
      </c>
      <c r="CU6" s="36">
        <f t="shared" si="10"/>
        <v>62.32</v>
      </c>
      <c r="CV6" s="35" t="str">
        <f>IF(CV7="","",IF(CV7="-","【-】","【"&amp;SUBSTITUTE(TEXT(CV7,"#,##0.00"),"-","△")&amp;"】"))</f>
        <v>【60.27】</v>
      </c>
      <c r="CW6" s="36">
        <f>IF(CW7="",NA(),CW7)</f>
        <v>92.62</v>
      </c>
      <c r="CX6" s="36">
        <f t="shared" ref="CX6:DF6" si="11">IF(CX7="",NA(),CX7)</f>
        <v>93.17</v>
      </c>
      <c r="CY6" s="36">
        <f t="shared" si="11"/>
        <v>93.98</v>
      </c>
      <c r="CZ6" s="36">
        <f t="shared" si="11"/>
        <v>94.09</v>
      </c>
      <c r="DA6" s="36">
        <f t="shared" si="11"/>
        <v>94.68</v>
      </c>
      <c r="DB6" s="36">
        <f t="shared" si="11"/>
        <v>90.23</v>
      </c>
      <c r="DC6" s="36">
        <f t="shared" si="11"/>
        <v>90.15</v>
      </c>
      <c r="DD6" s="36">
        <f t="shared" si="11"/>
        <v>90.62</v>
      </c>
      <c r="DE6" s="36">
        <f t="shared" si="11"/>
        <v>90.13</v>
      </c>
      <c r="DF6" s="36">
        <f t="shared" si="11"/>
        <v>90.19</v>
      </c>
      <c r="DG6" s="35" t="str">
        <f>IF(DG7="","",IF(DG7="-","【-】","【"&amp;SUBSTITUTE(TEXT(DG7,"#,##0.00"),"-","△")&amp;"】"))</f>
        <v>【89.92】</v>
      </c>
      <c r="DH6" s="36">
        <f>IF(DH7="",NA(),DH7)</f>
        <v>46.45</v>
      </c>
      <c r="DI6" s="36">
        <f t="shared" ref="DI6:DQ6" si="12">IF(DI7="",NA(),DI7)</f>
        <v>47.5</v>
      </c>
      <c r="DJ6" s="36">
        <f t="shared" si="12"/>
        <v>48.56</v>
      </c>
      <c r="DK6" s="36">
        <f t="shared" si="12"/>
        <v>49.68</v>
      </c>
      <c r="DL6" s="36">
        <f t="shared" si="12"/>
        <v>50.52</v>
      </c>
      <c r="DM6" s="36">
        <f t="shared" si="12"/>
        <v>46.36</v>
      </c>
      <c r="DN6" s="36">
        <f t="shared" si="12"/>
        <v>47.37</v>
      </c>
      <c r="DO6" s="36">
        <f t="shared" si="12"/>
        <v>48.01</v>
      </c>
      <c r="DP6" s="36">
        <f t="shared" si="12"/>
        <v>48.01</v>
      </c>
      <c r="DQ6" s="36">
        <f t="shared" si="12"/>
        <v>48.86</v>
      </c>
      <c r="DR6" s="35" t="str">
        <f>IF(DR7="","",IF(DR7="-","【-】","【"&amp;SUBSTITUTE(TEXT(DR7,"#,##0.00"),"-","△")&amp;"】"))</f>
        <v>【48.85】</v>
      </c>
      <c r="DS6" s="36">
        <f>IF(DS7="",NA(),DS7)</f>
        <v>10.38</v>
      </c>
      <c r="DT6" s="36">
        <f t="shared" ref="DT6:EB6" si="13">IF(DT7="",NA(),DT7)</f>
        <v>11.45</v>
      </c>
      <c r="DU6" s="36">
        <f t="shared" si="13"/>
        <v>12.47</v>
      </c>
      <c r="DV6" s="36">
        <f t="shared" si="13"/>
        <v>13.42</v>
      </c>
      <c r="DW6" s="36">
        <f t="shared" si="13"/>
        <v>14.51</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0.62</v>
      </c>
      <c r="EE6" s="36">
        <f t="shared" ref="EE6:EM6" si="14">IF(EE7="",NA(),EE7)</f>
        <v>0.62</v>
      </c>
      <c r="EF6" s="36">
        <f t="shared" si="14"/>
        <v>0.33</v>
      </c>
      <c r="EG6" s="36">
        <f t="shared" si="14"/>
        <v>0.8</v>
      </c>
      <c r="EH6" s="36">
        <f t="shared" si="14"/>
        <v>0.69</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32018</v>
      </c>
      <c r="D7" s="38">
        <v>46</v>
      </c>
      <c r="E7" s="38">
        <v>1</v>
      </c>
      <c r="F7" s="38">
        <v>0</v>
      </c>
      <c r="G7" s="38">
        <v>1</v>
      </c>
      <c r="H7" s="38" t="s">
        <v>93</v>
      </c>
      <c r="I7" s="38" t="s">
        <v>94</v>
      </c>
      <c r="J7" s="38" t="s">
        <v>95</v>
      </c>
      <c r="K7" s="38" t="s">
        <v>96</v>
      </c>
      <c r="L7" s="38" t="s">
        <v>97</v>
      </c>
      <c r="M7" s="38" t="s">
        <v>98</v>
      </c>
      <c r="N7" s="39" t="s">
        <v>99</v>
      </c>
      <c r="O7" s="39">
        <v>78.53</v>
      </c>
      <c r="P7" s="39">
        <v>98.12</v>
      </c>
      <c r="Q7" s="39">
        <v>2832</v>
      </c>
      <c r="R7" s="39">
        <v>290136</v>
      </c>
      <c r="S7" s="39">
        <v>886.47</v>
      </c>
      <c r="T7" s="39">
        <v>327.29000000000002</v>
      </c>
      <c r="U7" s="39">
        <v>283379</v>
      </c>
      <c r="V7" s="39">
        <v>138.88</v>
      </c>
      <c r="W7" s="39">
        <v>2040.46</v>
      </c>
      <c r="X7" s="39">
        <v>136.05000000000001</v>
      </c>
      <c r="Y7" s="39">
        <v>134.94</v>
      </c>
      <c r="Z7" s="39">
        <v>132.65</v>
      </c>
      <c r="AA7" s="39">
        <v>135.31</v>
      </c>
      <c r="AB7" s="39">
        <v>139.94</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433.14</v>
      </c>
      <c r="AU7" s="39">
        <v>394.48</v>
      </c>
      <c r="AV7" s="39">
        <v>403.61</v>
      </c>
      <c r="AW7" s="39">
        <v>455.32</v>
      </c>
      <c r="AX7" s="39">
        <v>425.35</v>
      </c>
      <c r="AY7" s="39">
        <v>289.8</v>
      </c>
      <c r="AZ7" s="39">
        <v>299.44</v>
      </c>
      <c r="BA7" s="39">
        <v>311.99</v>
      </c>
      <c r="BB7" s="39">
        <v>307.83</v>
      </c>
      <c r="BC7" s="39">
        <v>318.89</v>
      </c>
      <c r="BD7" s="39">
        <v>261.93</v>
      </c>
      <c r="BE7" s="39">
        <v>241.95</v>
      </c>
      <c r="BF7" s="39">
        <v>220.47</v>
      </c>
      <c r="BG7" s="39">
        <v>199.69</v>
      </c>
      <c r="BH7" s="39">
        <v>179.75</v>
      </c>
      <c r="BI7" s="39">
        <v>157.69999999999999</v>
      </c>
      <c r="BJ7" s="39">
        <v>301.99</v>
      </c>
      <c r="BK7" s="39">
        <v>298.08999999999997</v>
      </c>
      <c r="BL7" s="39">
        <v>291.77999999999997</v>
      </c>
      <c r="BM7" s="39">
        <v>295.44</v>
      </c>
      <c r="BN7" s="39">
        <v>290.07</v>
      </c>
      <c r="BO7" s="39">
        <v>270.45999999999998</v>
      </c>
      <c r="BP7" s="39">
        <v>133.12</v>
      </c>
      <c r="BQ7" s="39">
        <v>127.31</v>
      </c>
      <c r="BR7" s="39">
        <v>125.19</v>
      </c>
      <c r="BS7" s="39">
        <v>130.53</v>
      </c>
      <c r="BT7" s="39">
        <v>135.9</v>
      </c>
      <c r="BU7" s="39">
        <v>107.05</v>
      </c>
      <c r="BV7" s="39">
        <v>106.4</v>
      </c>
      <c r="BW7" s="39">
        <v>107.61</v>
      </c>
      <c r="BX7" s="39">
        <v>106.02</v>
      </c>
      <c r="BY7" s="39">
        <v>104.84</v>
      </c>
      <c r="BZ7" s="39">
        <v>103.91</v>
      </c>
      <c r="CA7" s="39">
        <v>161.41999999999999</v>
      </c>
      <c r="CB7" s="39">
        <v>169.51</v>
      </c>
      <c r="CC7" s="39">
        <v>172.91</v>
      </c>
      <c r="CD7" s="39">
        <v>166.08</v>
      </c>
      <c r="CE7" s="39">
        <v>160.01</v>
      </c>
      <c r="CF7" s="39">
        <v>155.09</v>
      </c>
      <c r="CG7" s="39">
        <v>156.29</v>
      </c>
      <c r="CH7" s="39">
        <v>155.69</v>
      </c>
      <c r="CI7" s="39">
        <v>158.6</v>
      </c>
      <c r="CJ7" s="39">
        <v>161.82</v>
      </c>
      <c r="CK7" s="39">
        <v>167.11</v>
      </c>
      <c r="CL7" s="39">
        <v>64.489999999999995</v>
      </c>
      <c r="CM7" s="39">
        <v>64.069999999999993</v>
      </c>
      <c r="CN7" s="39">
        <v>63.51</v>
      </c>
      <c r="CO7" s="39">
        <v>73.42</v>
      </c>
      <c r="CP7" s="39">
        <v>72.98</v>
      </c>
      <c r="CQ7" s="39">
        <v>61.61</v>
      </c>
      <c r="CR7" s="39">
        <v>62.34</v>
      </c>
      <c r="CS7" s="39">
        <v>62.46</v>
      </c>
      <c r="CT7" s="39">
        <v>62.88</v>
      </c>
      <c r="CU7" s="39">
        <v>62.32</v>
      </c>
      <c r="CV7" s="39">
        <v>60.27</v>
      </c>
      <c r="CW7" s="39">
        <v>92.62</v>
      </c>
      <c r="CX7" s="39">
        <v>93.17</v>
      </c>
      <c r="CY7" s="39">
        <v>93.98</v>
      </c>
      <c r="CZ7" s="39">
        <v>94.09</v>
      </c>
      <c r="DA7" s="39">
        <v>94.68</v>
      </c>
      <c r="DB7" s="39">
        <v>90.23</v>
      </c>
      <c r="DC7" s="39">
        <v>90.15</v>
      </c>
      <c r="DD7" s="39">
        <v>90.62</v>
      </c>
      <c r="DE7" s="39">
        <v>90.13</v>
      </c>
      <c r="DF7" s="39">
        <v>90.19</v>
      </c>
      <c r="DG7" s="39">
        <v>89.92</v>
      </c>
      <c r="DH7" s="39">
        <v>46.45</v>
      </c>
      <c r="DI7" s="39">
        <v>47.5</v>
      </c>
      <c r="DJ7" s="39">
        <v>48.56</v>
      </c>
      <c r="DK7" s="39">
        <v>49.68</v>
      </c>
      <c r="DL7" s="39">
        <v>50.52</v>
      </c>
      <c r="DM7" s="39">
        <v>46.36</v>
      </c>
      <c r="DN7" s="39">
        <v>47.37</v>
      </c>
      <c r="DO7" s="39">
        <v>48.01</v>
      </c>
      <c r="DP7" s="39">
        <v>48.01</v>
      </c>
      <c r="DQ7" s="39">
        <v>48.86</v>
      </c>
      <c r="DR7" s="39">
        <v>48.85</v>
      </c>
      <c r="DS7" s="39">
        <v>10.38</v>
      </c>
      <c r="DT7" s="39">
        <v>11.45</v>
      </c>
      <c r="DU7" s="39">
        <v>12.47</v>
      </c>
      <c r="DV7" s="39">
        <v>13.42</v>
      </c>
      <c r="DW7" s="39">
        <v>14.51</v>
      </c>
      <c r="DX7" s="39">
        <v>13.57</v>
      </c>
      <c r="DY7" s="39">
        <v>14.27</v>
      </c>
      <c r="DZ7" s="39">
        <v>16.170000000000002</v>
      </c>
      <c r="EA7" s="39">
        <v>16.600000000000001</v>
      </c>
      <c r="EB7" s="39">
        <v>18.510000000000002</v>
      </c>
      <c r="EC7" s="39">
        <v>17.8</v>
      </c>
      <c r="ED7" s="39">
        <v>0.62</v>
      </c>
      <c r="EE7" s="39">
        <v>0.62</v>
      </c>
      <c r="EF7" s="39">
        <v>0.33</v>
      </c>
      <c r="EG7" s="39">
        <v>0.8</v>
      </c>
      <c r="EH7" s="39">
        <v>0.69</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齋藤　剛</cp:lastModifiedBy>
  <cp:lastPrinted>2020-01-16T00:39:54Z</cp:lastPrinted>
  <dcterms:created xsi:type="dcterms:W3CDTF">2019-12-05T04:08:43Z</dcterms:created>
  <dcterms:modified xsi:type="dcterms:W3CDTF">2020-01-16T00:39:55Z</dcterms:modified>
  <cp:category/>
</cp:coreProperties>
</file>