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ashimomura\Desktop\〕【岩手県市町村課】公営企業に係る経営比較分析表（令和元年度）の分析等について\【経営比較分析表】2019_035068_47_1718\"/>
    </mc:Choice>
  </mc:AlternateContent>
  <xr:revisionPtr revIDLastSave="0" documentId="13_ncr:1_{E74D5B6A-D4BA-42B0-B981-B2555D9FC888}" xr6:coauthVersionLast="45" xr6:coauthVersionMax="45" xr10:uidLastSave="{00000000-0000-0000-0000-000000000000}"/>
  <workbookProtection workbookAlgorithmName="SHA-512" workbookHashValue="g3Z6fizvH7cO0v05i5QIrmJZyKY3kxIUB9BjdPaMb1FLCPjDFXUSs2zO195qizvCWZLicr/dH0vWPDbpEuDAuw==" workbookSaltValue="nPJv946IRfuc2EkW7B+Wzg==" workbookSpinCount="100000" lockStructure="1"/>
  <bookViews>
    <workbookView xWindow="-345" yWindow="510" windowWidth="25080" windowHeight="1462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<sst xmlns="http://schemas.openxmlformats.org/spreadsheetml/2006/main" count="236" uniqueCount="122">
  <si>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</si>
  <si>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</si>
  <si>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</si>
  <si>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</si>
  <si>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</si>
  <si>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</si>
  <si>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</si>
  <si>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</si>
  <si>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</si>
  <si>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</si>
  <si>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</si>
  <si>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</si>
  <si>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</si>
  <si>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</si>
  <si>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</si>
  <si>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</si>
  <si>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</si>
  <si>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</si>
  <si>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</si>
  <si>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</si>
  <si>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</si>
  <si>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</si>
  <si>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</si>
  <si>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</si>
  <si>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</si>
  <si>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</si>
  <si>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</si>
  <si>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</si>
  <si>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</si>
  <si>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</si>
  <si>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</si>
  <si>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</si>
  <si>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</si>
  <si>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</si>
  <si>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</si>
  <si>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</si>
  <si>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</si>
  <si>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</si>
  <si>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</si>
  <si>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</si>
  <si>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</si>
  <si>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</si>
  <si>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</si>
  <si>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</si>
  <si>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</si>
  <si>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</si>
  <si>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</si>
  <si>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</si>
  <si>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</si>
  <si>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</si>
  <si>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</si>
  <si>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</si>
  <si>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</si>
  <si>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</si>
  <si>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</si>
  <si>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</si>
  <si>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</si>
  <si>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</si>
  <si>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</si>
  <si>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</si>
  <si>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</si>
  <si>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</si>
  <si>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</si>
  <si>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</si>
  <si>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</si>
  <si>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</si>
  <si>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</si>
  <si>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</si>
  <si>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</si>
  <si>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</si>
  <si>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</si>
  <si>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</si>
  <si>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</si>
  <si>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</si>
  <si>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</si>
  <si>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</si>
  <si>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</si>
  <si>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</si>
  <si>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</si>
  <si>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</si>
  <si>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</si>
  <si>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</si>
  <si>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</si>
  <si>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</si>
  <si>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</si>
  <si>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</si>
  <si>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</si>
  <si>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</si>
  <si>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</si>
  <si>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</si>
  <si>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</si>
  <si>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</si>
  <si>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</si>
  <si>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</si>
  <si>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</si>
  <si>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</si>
  <si>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</si>
  <si>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</si>
  <si>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</si>
  <si>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</si>
  <si>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</si>
  <si>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</si>
  <si>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</si>
  <si>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</si>
  <si>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</si>
  <si>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</si>
  <si>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</si>
  <si>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</si>
  <si>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</si>
  <si>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</si>
  <si>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</si>
  <si>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</si>
  <si>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</si>
  <si>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</si>
  <si>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</si>
  <si>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</si>
  <si>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</si>
  <si>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</si>
  <si>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</si>
  <si>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平成12年度から供用開始しているが、法定耐用年数を超えた管路はまだ無いため、今後の状況に応じて検討していく。</t>
    <rPh sb="1" eb="3">
      <t>ヘイセイ</t>
    </rPh>
    <rPh sb="5" eb="7">
      <t>ネンド</t>
    </rPh>
    <rPh sb="9" eb="11">
      <t>キョウヨウ</t>
    </rPh>
    <rPh sb="11" eb="13">
      <t>カイシ</t>
    </rPh>
    <rPh sb="19" eb="21">
      <t>ホウテイ</t>
    </rPh>
    <rPh sb="21" eb="23">
      <t>タイヨウ</t>
    </rPh>
    <rPh sb="23" eb="25">
      <t>ネンスウ</t>
    </rPh>
    <rPh sb="26" eb="27">
      <t>コ</t>
    </rPh>
    <rPh sb="29" eb="31">
      <t>カンロ</t>
    </rPh>
    <rPh sb="34" eb="35">
      <t>ナ</t>
    </rPh>
    <rPh sb="39" eb="41">
      <t>コンゴ</t>
    </rPh>
    <rPh sb="42" eb="44">
      <t>ジョウキョウ</t>
    </rPh>
    <rPh sb="45" eb="46">
      <t>オウ</t>
    </rPh>
    <rPh sb="48" eb="50">
      <t>ケントウ</t>
    </rPh>
    <phoneticPr fontId="4"/>
  </si>
  <si>
    <t>　類似団体と比べて、経費回収率、施設利用率及び水洗化率が低く、汚水処理原価が高い状況にあるが、その主な要因として水洗化率が低いことが挙げられる。現在も広報等を活用したり道の駅でマンホールカードを配布するなど普及啓発を行っているが、他の手段も検討しつつ水洗化率の向上に更に努めていく必要がある。
　また、ストックマネジメント支援制度を利用し、下水道施設全体の中長期的な状態を予測しながら維持管理や改築更新を行い、改築更新経費の削減に努める必要がある。</t>
    <rPh sb="1" eb="3">
      <t>ルイジ</t>
    </rPh>
    <rPh sb="3" eb="5">
      <t>ダンタイ</t>
    </rPh>
    <rPh sb="6" eb="7">
      <t>クラ</t>
    </rPh>
    <rPh sb="10" eb="12">
      <t>ケイヒ</t>
    </rPh>
    <rPh sb="12" eb="15">
      <t>カイシュウリツ</t>
    </rPh>
    <rPh sb="16" eb="18">
      <t>シセツ</t>
    </rPh>
    <rPh sb="18" eb="20">
      <t>リヨウ</t>
    </rPh>
    <rPh sb="20" eb="21">
      <t>リツ</t>
    </rPh>
    <rPh sb="21" eb="22">
      <t>オヨ</t>
    </rPh>
    <rPh sb="23" eb="26">
      <t>スイセンカ</t>
    </rPh>
    <rPh sb="26" eb="27">
      <t>リツ</t>
    </rPh>
    <rPh sb="28" eb="29">
      <t>ヒク</t>
    </rPh>
    <rPh sb="31" eb="33">
      <t>オスイ</t>
    </rPh>
    <rPh sb="33" eb="35">
      <t>ショリ</t>
    </rPh>
    <rPh sb="35" eb="37">
      <t>ゲンカ</t>
    </rPh>
    <rPh sb="38" eb="39">
      <t>タカ</t>
    </rPh>
    <rPh sb="40" eb="42">
      <t>ジョウキョウ</t>
    </rPh>
    <rPh sb="49" eb="50">
      <t>オモ</t>
    </rPh>
    <rPh sb="51" eb="53">
      <t>ヨウイン</t>
    </rPh>
    <rPh sb="56" eb="59">
      <t>スイセンカ</t>
    </rPh>
    <rPh sb="59" eb="60">
      <t>リツ</t>
    </rPh>
    <rPh sb="61" eb="62">
      <t>ヒク</t>
    </rPh>
    <rPh sb="66" eb="67">
      <t>ア</t>
    </rPh>
    <rPh sb="72" eb="74">
      <t>ゲンザイ</t>
    </rPh>
    <rPh sb="75" eb="77">
      <t>コウホウ</t>
    </rPh>
    <rPh sb="77" eb="78">
      <t>トウ</t>
    </rPh>
    <rPh sb="79" eb="81">
      <t>カツヨウ</t>
    </rPh>
    <rPh sb="84" eb="85">
      <t>ミチ</t>
    </rPh>
    <rPh sb="86" eb="87">
      <t>エキ</t>
    </rPh>
    <rPh sb="97" eb="99">
      <t>ハイフ</t>
    </rPh>
    <rPh sb="103" eb="105">
      <t>フキュウ</t>
    </rPh>
    <rPh sb="105" eb="107">
      <t>ケイハツ</t>
    </rPh>
    <rPh sb="108" eb="109">
      <t>オコナ</t>
    </rPh>
    <rPh sb="115" eb="116">
      <t>ホカ</t>
    </rPh>
    <rPh sb="117" eb="119">
      <t>シュダン</t>
    </rPh>
    <rPh sb="120" eb="122">
      <t>ケントウ</t>
    </rPh>
    <rPh sb="125" eb="128">
      <t>スイセンカ</t>
    </rPh>
    <rPh sb="128" eb="129">
      <t>リツ</t>
    </rPh>
    <rPh sb="130" eb="132">
      <t>コウジョウ</t>
    </rPh>
    <rPh sb="133" eb="134">
      <t>サラ</t>
    </rPh>
    <rPh sb="135" eb="136">
      <t>ツト</t>
    </rPh>
    <rPh sb="140" eb="142">
      <t>ヒツヨウ</t>
    </rPh>
    <rPh sb="161" eb="163">
      <t>シエン</t>
    </rPh>
    <rPh sb="163" eb="165">
      <t>セイド</t>
    </rPh>
    <rPh sb="166" eb="168">
      <t>リヨウ</t>
    </rPh>
    <rPh sb="170" eb="173">
      <t>ゲスイドウ</t>
    </rPh>
    <rPh sb="173" eb="175">
      <t>シセツ</t>
    </rPh>
    <rPh sb="175" eb="177">
      <t>ゼンタイ</t>
    </rPh>
    <rPh sb="178" eb="182">
      <t>チュウチョウキテキ</t>
    </rPh>
    <rPh sb="183" eb="185">
      <t>ジョウタイ</t>
    </rPh>
    <rPh sb="186" eb="188">
      <t>ヨソク</t>
    </rPh>
    <rPh sb="192" eb="194">
      <t>イジ</t>
    </rPh>
    <rPh sb="194" eb="196">
      <t>カンリ</t>
    </rPh>
    <rPh sb="197" eb="199">
      <t>カイチク</t>
    </rPh>
    <rPh sb="199" eb="201">
      <t>コウシン</t>
    </rPh>
    <rPh sb="202" eb="203">
      <t>オコナ</t>
    </rPh>
    <rPh sb="205" eb="207">
      <t>カイチク</t>
    </rPh>
    <rPh sb="207" eb="209">
      <t>コウシン</t>
    </rPh>
    <rPh sb="209" eb="211">
      <t>ケイヒ</t>
    </rPh>
    <rPh sb="212" eb="214">
      <t>サクゲン</t>
    </rPh>
    <rPh sb="215" eb="216">
      <t>ツト</t>
    </rPh>
    <rPh sb="218" eb="220">
      <t>ヒツヨウ</t>
    </rPh>
    <phoneticPr fontId="4"/>
  </si>
  <si>
    <t>①収益的収支比率について
収益的収支比率は65.09％となっており、健全経営とは言えない状況である。収支赤字分を一般会計繰入金に依存しているのが現状であり、収支改善に努める必要がある。
④企業債残高対事業規模比率について
収支赤字分は一般会計から補填してもらっているが、地方債の償還に要する資金の一部又は全部を一般会計において負担することを定めていないため、類似団体と比べると、高い数値となっている。
⑤経費回収率について
類似団体より低い数値となっているため、適正な料金設定及び汚水処理費の削減に努める必要がある。
⑥汚水処理原価について
類似団体より高い数値となっており、維持管理費用の削減や接続率の向上による有収水量の増加に一層努める必要がある。
⑦施設利用率について
接続人口の影響で低い数値となっているため、接続率の向上に努める必要がある。
⑧水洗化率について
類似団体と比較してやや低い数値となっているが、上昇傾向になっており、継続して水洗化率の向上に努める必要がある。</t>
    <rPh sb="1" eb="4">
      <t>シュウエキテキ</t>
    </rPh>
    <rPh sb="4" eb="6">
      <t>シュウシ</t>
    </rPh>
    <rPh sb="6" eb="8">
      <t>ヒリツ</t>
    </rPh>
    <rPh sb="13" eb="16">
      <t>シュウエキテキ</t>
    </rPh>
    <rPh sb="16" eb="18">
      <t>シュウシ</t>
    </rPh>
    <rPh sb="18" eb="20">
      <t>ヒリツ</t>
    </rPh>
    <rPh sb="34" eb="36">
      <t>ケンゼン</t>
    </rPh>
    <rPh sb="36" eb="38">
      <t>ケイエイ</t>
    </rPh>
    <rPh sb="40" eb="41">
      <t>イ</t>
    </rPh>
    <rPh sb="44" eb="46">
      <t>ジョウキョウ</t>
    </rPh>
    <rPh sb="50" eb="52">
      <t>シュウシ</t>
    </rPh>
    <rPh sb="52" eb="54">
      <t>アカジ</t>
    </rPh>
    <rPh sb="54" eb="55">
      <t>ブン</t>
    </rPh>
    <rPh sb="56" eb="58">
      <t>イッパン</t>
    </rPh>
    <rPh sb="58" eb="60">
      <t>カイケイ</t>
    </rPh>
    <rPh sb="60" eb="62">
      <t>クリイレ</t>
    </rPh>
    <rPh sb="62" eb="63">
      <t>キン</t>
    </rPh>
    <rPh sb="64" eb="66">
      <t>イゾン</t>
    </rPh>
    <rPh sb="72" eb="74">
      <t>ゲンジョウ</t>
    </rPh>
    <rPh sb="78" eb="80">
      <t>シュウシ</t>
    </rPh>
    <rPh sb="80" eb="82">
      <t>カイゼン</t>
    </rPh>
    <rPh sb="83" eb="84">
      <t>ツト</t>
    </rPh>
    <rPh sb="86" eb="88">
      <t>ヒツヨウ</t>
    </rPh>
    <rPh sb="95" eb="97">
      <t>キギョウ</t>
    </rPh>
    <rPh sb="97" eb="98">
      <t>サイ</t>
    </rPh>
    <rPh sb="98" eb="100">
      <t>ザンダカ</t>
    </rPh>
    <rPh sb="100" eb="101">
      <t>タイ</t>
    </rPh>
    <rPh sb="101" eb="103">
      <t>ジギョウ</t>
    </rPh>
    <rPh sb="103" eb="105">
      <t>キボ</t>
    </rPh>
    <rPh sb="105" eb="107">
      <t>ヒリツ</t>
    </rPh>
    <rPh sb="112" eb="114">
      <t>シュウシ</t>
    </rPh>
    <rPh sb="114" eb="116">
      <t>アカジ</t>
    </rPh>
    <rPh sb="116" eb="117">
      <t>ブン</t>
    </rPh>
    <rPh sb="118" eb="120">
      <t>イッパン</t>
    </rPh>
    <rPh sb="120" eb="122">
      <t>カイケイ</t>
    </rPh>
    <rPh sb="124" eb="126">
      <t>ホテン</t>
    </rPh>
    <rPh sb="136" eb="139">
      <t>チホウサイ</t>
    </rPh>
    <rPh sb="140" eb="142">
      <t>ショウカン</t>
    </rPh>
    <rPh sb="143" eb="144">
      <t>ヨウ</t>
    </rPh>
    <rPh sb="146" eb="148">
      <t>シキン</t>
    </rPh>
    <rPh sb="149" eb="151">
      <t>イチブ</t>
    </rPh>
    <rPh sb="151" eb="152">
      <t>マタ</t>
    </rPh>
    <rPh sb="153" eb="155">
      <t>ゼンブ</t>
    </rPh>
    <rPh sb="156" eb="158">
      <t>イッパン</t>
    </rPh>
    <rPh sb="158" eb="160">
      <t>カイケイ</t>
    </rPh>
    <rPh sb="164" eb="166">
      <t>フタン</t>
    </rPh>
    <rPh sb="171" eb="172">
      <t>サダ</t>
    </rPh>
    <rPh sb="180" eb="182">
      <t>ルイジ</t>
    </rPh>
    <rPh sb="182" eb="184">
      <t>ダンタイ</t>
    </rPh>
    <rPh sb="185" eb="186">
      <t>クラ</t>
    </rPh>
    <rPh sb="190" eb="191">
      <t>タカ</t>
    </rPh>
    <rPh sb="192" eb="194">
      <t>スウチ</t>
    </rPh>
    <rPh sb="204" eb="206">
      <t>ケイヒ</t>
    </rPh>
    <rPh sb="206" eb="208">
      <t>カイシュウ</t>
    </rPh>
    <rPh sb="208" eb="209">
      <t>リツ</t>
    </rPh>
    <rPh sb="214" eb="216">
      <t>ルイジ</t>
    </rPh>
    <rPh sb="216" eb="218">
      <t>ダンタイ</t>
    </rPh>
    <rPh sb="220" eb="221">
      <t>ヒク</t>
    </rPh>
    <rPh sb="222" eb="224">
      <t>スウチ</t>
    </rPh>
    <rPh sb="233" eb="235">
      <t>テキセイ</t>
    </rPh>
    <rPh sb="236" eb="238">
      <t>リョウキン</t>
    </rPh>
    <rPh sb="238" eb="240">
      <t>セッテイ</t>
    </rPh>
    <rPh sb="240" eb="241">
      <t>オヨ</t>
    </rPh>
    <rPh sb="242" eb="244">
      <t>オスイ</t>
    </rPh>
    <rPh sb="244" eb="246">
      <t>ショリ</t>
    </rPh>
    <rPh sb="246" eb="247">
      <t>ヒ</t>
    </rPh>
    <rPh sb="248" eb="250">
      <t>サクゲン</t>
    </rPh>
    <rPh sb="251" eb="252">
      <t>ツト</t>
    </rPh>
    <rPh sb="254" eb="256">
      <t>ヒツヨウ</t>
    </rPh>
    <rPh sb="263" eb="265">
      <t>オスイ</t>
    </rPh>
    <rPh sb="265" eb="267">
      <t>ショリ</t>
    </rPh>
    <rPh sb="267" eb="269">
      <t>ゲンカ</t>
    </rPh>
    <rPh sb="274" eb="276">
      <t>ルイジ</t>
    </rPh>
    <rPh sb="276" eb="278">
      <t>ダンタイ</t>
    </rPh>
    <rPh sb="280" eb="281">
      <t>タカ</t>
    </rPh>
    <rPh sb="282" eb="284">
      <t>スウチ</t>
    </rPh>
    <rPh sb="291" eb="293">
      <t>イジ</t>
    </rPh>
    <rPh sb="293" eb="295">
      <t>カンリ</t>
    </rPh>
    <rPh sb="295" eb="297">
      <t>ヒヨウ</t>
    </rPh>
    <rPh sb="298" eb="300">
      <t>サクゲン</t>
    </rPh>
    <rPh sb="301" eb="303">
      <t>セツゾク</t>
    </rPh>
    <rPh sb="303" eb="304">
      <t>リツ</t>
    </rPh>
    <rPh sb="305" eb="307">
      <t>コウジョウ</t>
    </rPh>
    <rPh sb="310" eb="312">
      <t>ユウシュウ</t>
    </rPh>
    <rPh sb="312" eb="314">
      <t>スイリョウ</t>
    </rPh>
    <rPh sb="315" eb="317">
      <t>ゾウカ</t>
    </rPh>
    <rPh sb="318" eb="320">
      <t>イッソウ</t>
    </rPh>
    <rPh sb="320" eb="321">
      <t>ツト</t>
    </rPh>
    <rPh sb="323" eb="325">
      <t>ヒツヨウ</t>
    </rPh>
    <rPh sb="332" eb="334">
      <t>シセツ</t>
    </rPh>
    <rPh sb="334" eb="336">
      <t>リヨウ</t>
    </rPh>
    <rPh sb="336" eb="337">
      <t>リツ</t>
    </rPh>
    <rPh sb="342" eb="344">
      <t>セツゾク</t>
    </rPh>
    <rPh sb="344" eb="346">
      <t>ジンコウ</t>
    </rPh>
    <rPh sb="347" eb="349">
      <t>エイキョウ</t>
    </rPh>
    <rPh sb="350" eb="351">
      <t>ヒク</t>
    </rPh>
    <rPh sb="352" eb="354">
      <t>スウチ</t>
    </rPh>
    <rPh sb="363" eb="365">
      <t>セツゾク</t>
    </rPh>
    <rPh sb="365" eb="366">
      <t>リツ</t>
    </rPh>
    <rPh sb="367" eb="369">
      <t>コウジョウ</t>
    </rPh>
    <rPh sb="370" eb="371">
      <t>ツト</t>
    </rPh>
    <rPh sb="373" eb="375">
      <t>ヒツヨウ</t>
    </rPh>
    <rPh sb="382" eb="385">
      <t>スイセンカ</t>
    </rPh>
    <rPh sb="385" eb="386">
      <t>リツ</t>
    </rPh>
    <rPh sb="391" eb="393">
      <t>ルイジ</t>
    </rPh>
    <rPh sb="393" eb="395">
      <t>ダンタイ</t>
    </rPh>
    <rPh sb="396" eb="398">
      <t>ヒカク</t>
    </rPh>
    <rPh sb="402" eb="403">
      <t>ヒク</t>
    </rPh>
    <rPh sb="404" eb="406">
      <t>スウチ</t>
    </rPh>
    <rPh sb="414" eb="416">
      <t>ジョウショウ</t>
    </rPh>
    <rPh sb="416" eb="418">
      <t>ケイコウ</t>
    </rPh>
    <rPh sb="425" eb="427">
      <t>ケイゾク</t>
    </rPh>
    <rPh sb="429" eb="432">
      <t>スイセンカ</t>
    </rPh>
    <rPh sb="432" eb="433">
      <t>リツ</t>
    </rPh>
    <rPh sb="434" eb="436">
      <t>コウジョウ</t>
    </rPh>
    <rPh sb="437" eb="438">
      <t>ツト</t>
    </rPh>
    <rPh sb="440" eb="4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</si>
</sst>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D0-42E6-B7AF-26D7D4CAA5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6CD0-42E6-B7AF-26D7D4CAA5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35.58</c:v>
                </c:pt>
                <c:pt idx="1">
                  <c:v>37.42</c:v>
                </c:pt>
                <c:pt idx="2">
                  <c:v>37.42</c:v>
                </c:pt>
                <c:pt idx="3">
                  <c:v>36</c:v>
                </c:pt>
                <c:pt idx="4">
                  <c:v>38</c:v>
                </c:pt>
              </c:numCache>
            </c:numRef>
          </c:val>
          <c:extLst>
            <c:ext xmlns:c16="http://schemas.microsoft.com/office/drawing/2014/chart" uri="{C3380CC4-5D6E-409C-BE32-E72D297353CC}">
              <c16:uniqueId val="{00000000-0CB7-4FE3-834A-6A7E455B571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0CB7-4FE3-834A-6A7E455B571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67.069999999999993</c:v>
                </c:pt>
                <c:pt idx="1">
                  <c:v>70.3</c:v>
                </c:pt>
                <c:pt idx="2">
                  <c:v>71.319999999999993</c:v>
                </c:pt>
                <c:pt idx="3">
                  <c:v>71.930000000000007</c:v>
                </c:pt>
                <c:pt idx="4">
                  <c:v>72.41</c:v>
                </c:pt>
              </c:numCache>
            </c:numRef>
          </c:val>
          <c:extLst>
            <c:ext xmlns:c16="http://schemas.microsoft.com/office/drawing/2014/chart" uri="{C3380CC4-5D6E-409C-BE32-E72D297353CC}">
              <c16:uniqueId val="{00000000-FE58-475C-9474-9F4574F98A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FE58-475C-9474-9F4574F98A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68.03</c:v>
                </c:pt>
                <c:pt idx="1">
                  <c:v>72.16</c:v>
                </c:pt>
                <c:pt idx="2">
                  <c:v>70.459999999999994</c:v>
                </c:pt>
                <c:pt idx="3">
                  <c:v>68.58</c:v>
                </c:pt>
                <c:pt idx="4">
                  <c:v>65.09</c:v>
                </c:pt>
              </c:numCache>
            </c:numRef>
          </c:val>
          <c:extLst>
            <c:ext xmlns:c16="http://schemas.microsoft.com/office/drawing/2014/chart" uri="{C3380CC4-5D6E-409C-BE32-E72D297353CC}">
              <c16:uniqueId val="{00000000-5441-4139-9C96-71424F60AF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41-4139-9C96-71424F60AF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3F-4CD1-9D5B-1B9BB35D31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3F-4CD1-9D5B-1B9BB35D31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75-46DD-98BA-E668A0E2E2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75-46DD-98BA-E668A0E2E2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45-4092-BA6B-8920EA09F64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45-4092-BA6B-8920EA09F64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22-41BE-B1B8-D5F7DCB02C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22-41BE-B1B8-D5F7DCB02C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1585.33</c:v>
                </c:pt>
                <c:pt idx="1">
                  <c:v>1462.93</c:v>
                </c:pt>
                <c:pt idx="2">
                  <c:v>4084.13</c:v>
                </c:pt>
                <c:pt idx="3">
                  <c:v>3864.44</c:v>
                </c:pt>
                <c:pt idx="4">
                  <c:v>3536.38</c:v>
                </c:pt>
              </c:numCache>
            </c:numRef>
          </c:val>
          <c:extLst>
            <c:ext xmlns:c16="http://schemas.microsoft.com/office/drawing/2014/chart" uri="{C3380CC4-5D6E-409C-BE32-E72D297353CC}">
              <c16:uniqueId val="{00000000-5F16-4964-AB43-F651EB57BD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5F16-4964-AB43-F651EB57BD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39.03</c:v>
                </c:pt>
                <c:pt idx="1">
                  <c:v>44.23</c:v>
                </c:pt>
                <c:pt idx="2">
                  <c:v>42.32</c:v>
                </c:pt>
                <c:pt idx="3">
                  <c:v>35.450000000000003</c:v>
                </c:pt>
                <c:pt idx="4">
                  <c:v>37.74</c:v>
                </c:pt>
              </c:numCache>
            </c:numRef>
          </c:val>
          <c:extLst>
            <c:ext xmlns:c16="http://schemas.microsoft.com/office/drawing/2014/chart" uri="{C3380CC4-5D6E-409C-BE32-E72D297353CC}">
              <c16:uniqueId val="{00000000-3CEF-4FE5-8DB5-7B0DDEACEFF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3CEF-4FE5-8DB5-7B0DDEACEFF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404.84</c:v>
                </c:pt>
                <c:pt idx="1">
                  <c:v>355.5</c:v>
                </c:pt>
                <c:pt idx="2">
                  <c:v>374.26</c:v>
                </c:pt>
                <c:pt idx="3">
                  <c:v>447.35</c:v>
                </c:pt>
                <c:pt idx="4">
                  <c:v>424.6</c:v>
                </c:pt>
              </c:numCache>
            </c:numRef>
          </c:val>
          <c:extLst>
            <c:ext xmlns:c16="http://schemas.microsoft.com/office/drawing/2014/chart" uri="{C3380CC4-5D6E-409C-BE32-E72D297353CC}">
              <c16:uniqueId val="{00000000-1100-47C3-A65C-DBD471D5DB6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1100-47C3-A65C-DBD471D5DB6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X1" zoomScaleNormal="100" workbookViewId="0">
      <selection activeCell="BD12" sqref="B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九戸村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5706</v>
      </c>
      <c r="AM8" s="51"/>
      <c r="AN8" s="51"/>
      <c r="AO8" s="51"/>
      <c r="AP8" s="51"/>
      <c r="AQ8" s="51"/>
      <c r="AR8" s="51"/>
      <c r="AS8" s="51"/>
      <c r="AT8" s="46">
        <f>データ!T6</f>
        <v>134.02000000000001</v>
      </c>
      <c r="AU8" s="46"/>
      <c r="AV8" s="46"/>
      <c r="AW8" s="46"/>
      <c r="AX8" s="46"/>
      <c r="AY8" s="46"/>
      <c r="AZ8" s="46"/>
      <c r="BA8" s="46"/>
      <c r="BB8" s="46">
        <f>データ!U6</f>
        <v>42.58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43.93</v>
      </c>
      <c r="Q10" s="46"/>
      <c r="R10" s="46"/>
      <c r="S10" s="46"/>
      <c r="T10" s="46"/>
      <c r="U10" s="46"/>
      <c r="V10" s="46"/>
      <c r="W10" s="46">
        <f>データ!Q6</f>
        <v>98.78</v>
      </c>
      <c r="X10" s="46"/>
      <c r="Y10" s="46"/>
      <c r="Z10" s="46"/>
      <c r="AA10" s="46"/>
      <c r="AB10" s="46"/>
      <c r="AC10" s="46"/>
      <c r="AD10" s="51">
        <f>データ!R6</f>
        <v>2750</v>
      </c>
      <c r="AE10" s="51"/>
      <c r="AF10" s="51"/>
      <c r="AG10" s="51"/>
      <c r="AH10" s="51"/>
      <c r="AI10" s="51"/>
      <c r="AJ10" s="51"/>
      <c r="AK10" s="2"/>
      <c r="AL10" s="51">
        <f>データ!V6</f>
        <v>2490</v>
      </c>
      <c r="AM10" s="51"/>
      <c r="AN10" s="51"/>
      <c r="AO10" s="51"/>
      <c r="AP10" s="51"/>
      <c r="AQ10" s="51"/>
      <c r="AR10" s="51"/>
      <c r="AS10" s="51"/>
      <c r="AT10" s="46">
        <f>データ!W6</f>
        <v>0.88</v>
      </c>
      <c r="AU10" s="46"/>
      <c r="AV10" s="46"/>
      <c r="AW10" s="46"/>
      <c r="AX10" s="46"/>
      <c r="AY10" s="46"/>
      <c r="AZ10" s="46"/>
      <c r="BA10" s="46"/>
      <c r="BB10" s="46">
        <f>データ!X6</f>
        <v>2829.55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45</v>
      </c>
      <c r="O86" s="26" t="str">
        <f>データ!EO6</f>
        <v>【0.28】</v>
      </c>
    </row>
  </sheetData>
  <sheetProtection algorithmName="SHA-512" hashValue="pTbrCvY7JI7mg/os/Y65e7KDFpo7N7FtMgXBQXlAse0IVbuztaIxgsuVALqu04q93rn/vsYq4kUSwaRMGnaENg==" saltValue="KXDXFdgC9uemQ+Unr82O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35068</v>
      </c>
      <c r="D6" s="33">
        <f t="shared" si="3"/>
        <v>47</v>
      </c>
      <c r="E6" s="33">
        <f t="shared" si="3"/>
        <v>17</v>
      </c>
      <c r="F6" s="33">
        <f t="shared" si="3"/>
        <v>4</v>
      </c>
      <c r="G6" s="33">
        <f t="shared" si="3"/>
        <v>0</v>
      </c>
      <c r="H6" s="33" t="str">
        <f t="shared" si="3"/>
        <v>岩手県　九戸村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43.93</v>
      </c>
      <c r="Q6" s="34">
        <f t="shared" si="3"/>
        <v>98.78</v>
      </c>
      <c r="R6" s="34">
        <f t="shared" si="3"/>
        <v>2750</v>
      </c>
      <c r="S6" s="34">
        <f t="shared" si="3"/>
        <v>5706</v>
      </c>
      <c r="T6" s="34">
        <f t="shared" si="3"/>
        <v>134.02000000000001</v>
      </c>
      <c r="U6" s="34">
        <f t="shared" si="3"/>
        <v>42.58</v>
      </c>
      <c r="V6" s="34">
        <f t="shared" si="3"/>
        <v>2490</v>
      </c>
      <c r="W6" s="34">
        <f t="shared" si="3"/>
        <v>0.88</v>
      </c>
      <c r="X6" s="34">
        <f t="shared" si="3"/>
        <v>2829.55</v>
      </c>
      <c r="Y6" s="35">
        <f>IF(Y7="",NA(),Y7)</f>
        <v>68.03</v>
      </c>
      <c r="Z6" s="35">
        <f t="shared" ref="Z6:AH6" si="4">IF(Z7="",NA(),Z7)</f>
        <v>72.16</v>
      </c>
      <c r="AA6" s="35">
        <f t="shared" si="4"/>
        <v>70.459999999999994</v>
      </c>
      <c r="AB6" s="35">
        <f t="shared" si="4"/>
        <v>68.58</v>
      </c>
      <c r="AC6" s="35">
        <f t="shared" si="4"/>
        <v>65.09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1585.33</v>
      </c>
      <c r="BG6" s="35">
        <f t="shared" ref="BG6:BO6" si="7">IF(BG7="",NA(),BG7)</f>
        <v>1462.93</v>
      </c>
      <c r="BH6" s="35">
        <f t="shared" si="7"/>
        <v>4084.13</v>
      </c>
      <c r="BI6" s="35">
        <f t="shared" si="7"/>
        <v>3864.44</v>
      </c>
      <c r="BJ6" s="35">
        <f t="shared" si="7"/>
        <v>3536.38</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39.03</v>
      </c>
      <c r="BR6" s="35">
        <f t="shared" ref="BR6:BZ6" si="8">IF(BR7="",NA(),BR7)</f>
        <v>44.23</v>
      </c>
      <c r="BS6" s="35">
        <f t="shared" si="8"/>
        <v>42.32</v>
      </c>
      <c r="BT6" s="35">
        <f t="shared" si="8"/>
        <v>35.450000000000003</v>
      </c>
      <c r="BU6" s="35">
        <f t="shared" si="8"/>
        <v>37.74</v>
      </c>
      <c r="BV6" s="35">
        <f t="shared" si="8"/>
        <v>66.22</v>
      </c>
      <c r="BW6" s="35">
        <f t="shared" si="8"/>
        <v>69.87</v>
      </c>
      <c r="BX6" s="35">
        <f t="shared" si="8"/>
        <v>74.3</v>
      </c>
      <c r="BY6" s="35">
        <f t="shared" si="8"/>
        <v>72.260000000000005</v>
      </c>
      <c r="BZ6" s="35">
        <f t="shared" si="8"/>
        <v>71.84</v>
      </c>
      <c r="CA6" s="34" t="str">
        <f>IF(CA7="","",IF(CA7="-","【-】","【"&amp;SUBSTITUTE(TEXT(CA7,"#,##0.00"),"-","△")&amp;"】"))</f>
        <v>【74.17】</v>
      </c>
      <c r="CB6" s="35">
        <f>IF(CB7="",NA(),CB7)</f>
        <v>404.84</v>
      </c>
      <c r="CC6" s="35">
        <f t="shared" ref="CC6:CK6" si="9">IF(CC7="",NA(),CC7)</f>
        <v>355.5</v>
      </c>
      <c r="CD6" s="35">
        <f t="shared" si="9"/>
        <v>374.26</v>
      </c>
      <c r="CE6" s="35">
        <f t="shared" si="9"/>
        <v>447.35</v>
      </c>
      <c r="CF6" s="35">
        <f t="shared" si="9"/>
        <v>424.6</v>
      </c>
      <c r="CG6" s="35">
        <f t="shared" si="9"/>
        <v>246.72</v>
      </c>
      <c r="CH6" s="35">
        <f t="shared" si="9"/>
        <v>234.96</v>
      </c>
      <c r="CI6" s="35">
        <f t="shared" si="9"/>
        <v>221.81</v>
      </c>
      <c r="CJ6" s="35">
        <f t="shared" si="9"/>
        <v>230.02</v>
      </c>
      <c r="CK6" s="35">
        <f t="shared" si="9"/>
        <v>228.47</v>
      </c>
      <c r="CL6" s="34" t="str">
        <f>IF(CL7="","",IF(CL7="-","【-】","【"&amp;SUBSTITUTE(TEXT(CL7,"#,##0.00"),"-","△")&amp;"】"))</f>
        <v>【218.56】</v>
      </c>
      <c r="CM6" s="35">
        <f>IF(CM7="",NA(),CM7)</f>
        <v>35.58</v>
      </c>
      <c r="CN6" s="35">
        <f t="shared" ref="CN6:CV6" si="10">IF(CN7="",NA(),CN7)</f>
        <v>37.42</v>
      </c>
      <c r="CO6" s="35">
        <f t="shared" si="10"/>
        <v>37.42</v>
      </c>
      <c r="CP6" s="35">
        <f t="shared" si="10"/>
        <v>36</v>
      </c>
      <c r="CQ6" s="35">
        <f t="shared" si="10"/>
        <v>38</v>
      </c>
      <c r="CR6" s="35">
        <f t="shared" si="10"/>
        <v>41.35</v>
      </c>
      <c r="CS6" s="35">
        <f t="shared" si="10"/>
        <v>42.9</v>
      </c>
      <c r="CT6" s="35">
        <f t="shared" si="10"/>
        <v>43.36</v>
      </c>
      <c r="CU6" s="35">
        <f t="shared" si="10"/>
        <v>42.56</v>
      </c>
      <c r="CV6" s="35">
        <f t="shared" si="10"/>
        <v>42.47</v>
      </c>
      <c r="CW6" s="34" t="str">
        <f>IF(CW7="","",IF(CW7="-","【-】","【"&amp;SUBSTITUTE(TEXT(CW7,"#,##0.00"),"-","△")&amp;"】"))</f>
        <v>【42.86】</v>
      </c>
      <c r="CX6" s="35">
        <f>IF(CX7="",NA(),CX7)</f>
        <v>67.069999999999993</v>
      </c>
      <c r="CY6" s="35">
        <f t="shared" ref="CY6:DG6" si="11">IF(CY7="",NA(),CY7)</f>
        <v>70.3</v>
      </c>
      <c r="CZ6" s="35">
        <f t="shared" si="11"/>
        <v>71.319999999999993</v>
      </c>
      <c r="DA6" s="35">
        <f t="shared" si="11"/>
        <v>71.930000000000007</v>
      </c>
      <c r="DB6" s="35">
        <f t="shared" si="11"/>
        <v>72.41</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35068</v>
      </c>
      <c r="D7" s="37">
        <v>47</v>
      </c>
      <c r="E7" s="37">
        <v>17</v>
      </c>
      <c r="F7" s="37">
        <v>4</v>
      </c>
      <c r="G7" s="37">
        <v>0</v>
      </c>
      <c r="H7" s="37" t="s">
        <v>99</v>
      </c>
      <c r="I7" s="37" t="s">
        <v>100</v>
      </c>
      <c r="J7" s="37" t="s">
        <v>101</v>
      </c>
      <c r="K7" s="37" t="s">
        <v>102</v>
      </c>
      <c r="L7" s="37" t="s">
        <v>103</v>
      </c>
      <c r="M7" s="37" t="s">
        <v>104</v>
      </c>
      <c r="N7" s="38" t="s">
        <v>105</v>
      </c>
      <c r="O7" s="38" t="s">
        <v>106</v>
      </c>
      <c r="P7" s="38">
        <v>43.93</v>
      </c>
      <c r="Q7" s="38">
        <v>98.78</v>
      </c>
      <c r="R7" s="38">
        <v>2750</v>
      </c>
      <c r="S7" s="38">
        <v>5706</v>
      </c>
      <c r="T7" s="38">
        <v>134.02000000000001</v>
      </c>
      <c r="U7" s="38">
        <v>42.58</v>
      </c>
      <c r="V7" s="38">
        <v>2490</v>
      </c>
      <c r="W7" s="38">
        <v>0.88</v>
      </c>
      <c r="X7" s="38">
        <v>2829.55</v>
      </c>
      <c r="Y7" s="38">
        <v>68.03</v>
      </c>
      <c r="Z7" s="38">
        <v>72.16</v>
      </c>
      <c r="AA7" s="38">
        <v>70.459999999999994</v>
      </c>
      <c r="AB7" s="38">
        <v>68.58</v>
      </c>
      <c r="AC7" s="38">
        <v>65.09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1585.33</v>
      </c>
      <c r="BG7" s="38">
        <v>1462.93</v>
      </c>
      <c r="BH7" s="38">
        <v>4084.13</v>
      </c>
      <c r="BI7" s="38">
        <v>3864.44</v>
      </c>
      <c r="BJ7" s="38">
        <v>3536.38</v>
      </c>
      <c r="BK7" s="38">
        <v>1434.89</v>
      </c>
      <c r="BL7" s="38">
        <v>1298.9100000000001</v>
      </c>
      <c r="BM7" s="38">
        <v>1243.71</v>
      </c>
      <c r="BN7" s="38">
        <v>1194.1500000000001</v>
      </c>
      <c r="BO7" s="38">
        <v>1206.79</v>
      </c>
      <c r="BP7" s="38">
        <v>1218.7</v>
      </c>
      <c r="BQ7" s="38">
        <v>39.03</v>
      </c>
      <c r="BR7" s="38">
        <v>44.23</v>
      </c>
      <c r="BS7" s="38">
        <v>42.32</v>
      </c>
      <c r="BT7" s="38">
        <v>35.450000000000003</v>
      </c>
      <c r="BU7" s="38">
        <v>37.74</v>
      </c>
      <c r="BV7" s="38">
        <v>66.22</v>
      </c>
      <c r="BW7" s="38">
        <v>69.87</v>
      </c>
      <c r="BX7" s="38">
        <v>74.3</v>
      </c>
      <c r="BY7" s="38">
        <v>72.260000000000005</v>
      </c>
      <c r="BZ7" s="38">
        <v>71.84</v>
      </c>
      <c r="CA7" s="38">
        <v>74.17</v>
      </c>
      <c r="CB7" s="38">
        <v>404.84</v>
      </c>
      <c r="CC7" s="38">
        <v>355.5</v>
      </c>
      <c r="CD7" s="38">
        <v>374.26</v>
      </c>
      <c r="CE7" s="38">
        <v>447.35</v>
      </c>
      <c r="CF7" s="38">
        <v>424.6</v>
      </c>
      <c r="CG7" s="38">
        <v>246.72</v>
      </c>
      <c r="CH7" s="38">
        <v>234.96</v>
      </c>
      <c r="CI7" s="38">
        <v>221.81</v>
      </c>
      <c r="CJ7" s="38">
        <v>230.02</v>
      </c>
      <c r="CK7" s="38">
        <v>228.47</v>
      </c>
      <c r="CL7" s="38">
        <v>218.56</v>
      </c>
      <c r="CM7" s="38">
        <v>35.58</v>
      </c>
      <c r="CN7" s="38">
        <v>37.42</v>
      </c>
      <c r="CO7" s="38">
        <v>37.42</v>
      </c>
      <c r="CP7" s="38">
        <v>36</v>
      </c>
      <c r="CQ7" s="38">
        <v>38</v>
      </c>
      <c r="CR7" s="38">
        <v>41.35</v>
      </c>
      <c r="CS7" s="38">
        <v>42.9</v>
      </c>
      <c r="CT7" s="38">
        <v>43.36</v>
      </c>
      <c r="CU7" s="38">
        <v>42.56</v>
      </c>
      <c r="CV7" s="38">
        <v>42.47</v>
      </c>
      <c r="CW7" s="38">
        <v>42.86</v>
      </c>
      <c r="CX7" s="38">
        <v>67.069999999999993</v>
      </c>
      <c r="CY7" s="38">
        <v>70.3</v>
      </c>
      <c r="CZ7" s="38">
        <v>71.319999999999993</v>
      </c>
      <c r="DA7" s="38">
        <v>71.930000000000007</v>
      </c>
      <c r="DB7" s="38">
        <v>72.41</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下村 明</cp:lastModifiedBy>
  <cp:lastPrinted>2021-01-28T01:01:29Z</cp:lastPrinted>
  <dcterms:created xsi:type="dcterms:W3CDTF">2020-12-04T02:52:38Z</dcterms:created>
  <dcterms:modified xsi:type="dcterms:W3CDTF">2021-01-28T01:03:28Z</dcterms:modified>
  <cp:category/>
</cp:coreProperties>
</file>