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-nakagawa\Desktop\"/>
    </mc:Choice>
  </mc:AlternateContent>
  <workbookProtection workbookAlgorithmName="SHA-512" workbookHashValue="mdIyA+SzhU6aQQLlhpXbMQ+XpYpdUQxoLQHSIj84WGC26ercyGjyjhd1A5cmHLJu/LJ3/BsbZfnHQxkbUcRxNw==" workbookSaltValue="vzG5Ufihb1oSOYcoxgJW1g==" workbookSpinCount="100000" lockStructure="1"/>
  <bookViews>
    <workbookView xWindow="0" yWindow="0" windowWidth="23040" windowHeight="9168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<sst xmlns="http://schemas.openxmlformats.org/spreadsheetml/2006/main" count="236" uniqueCount="119">
  <si>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</si>
  <si>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</si>
  <si>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</si>
  <si>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</si>
  <si>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</si>
  <si>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</si>
  <si>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</si>
  <si>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</si>
  <si>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</si>
  <si>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</si>
  <si>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</si>
  <si>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</si>
  <si>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</si>
  <si>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</si>
  <si>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</si>
  <si>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</si>
  <si>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</si>
  <si>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</si>
  <si>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</si>
  <si>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</si>
  <si>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</si>
  <si>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</si>
  <si>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</si>
  <si>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</si>
  <si>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</si>
  <si>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</si>
  <si>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</si>
  <si>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</si>
  <si>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</si>
  <si>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</si>
  <si>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</si>
  <si>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</si>
  <si>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</si>
  <si>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</si>
  <si>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</si>
  <si>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</si>
  <si>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</si>
  <si>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</si>
  <si>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</si>
  <si>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</si>
  <si>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</si>
  <si>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</si>
  <si>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</si>
  <si>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</si>
  <si>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</si>
  <si>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</si>
  <si>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</si>
  <si>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</si>
  <si>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</si>
  <si>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</si>
  <si>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</si>
  <si>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</si>
  <si>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</si>
  <si>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</si>
  <si>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</si>
  <si>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</si>
  <si>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</si>
  <si>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</si>
  <si>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</si>
  <si>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</si>
  <si>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</si>
  <si>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</si>
  <si>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</si>
  <si>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</si>
  <si>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</si>
  <si>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</si>
  <si>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</si>
  <si>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</si>
  <si>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</si>
  <si>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</si>
  <si>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</si>
  <si>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</si>
  <si>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</si>
  <si>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</si>
  <si>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</si>
  <si>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</si>
  <si>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</si>
  <si>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</si>
  <si>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</si>
  <si>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</si>
  <si>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</si>
  <si>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</si>
  <si>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</si>
  <si>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</si>
  <si>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</si>
  <si>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</si>
  <si>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</si>
  <si>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</si>
  <si>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</si>
  <si>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</si>
  <si>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</si>
  <si>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</si>
  <si>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</si>
  <si>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</si>
  <si>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</si>
  <si>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</si>
  <si>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</si>
  <si>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野田村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</si>
  <si>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</si>
  <si>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</si>
  <si>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</si>
  <si>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</si>
  <si>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</si>
  <si>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</si>
  <si>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</si>
  <si>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</si>
  <si>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</si>
  <si>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</si>
  <si>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</si>
  <si>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</si>
  <si>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</si>
  <si>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</si>
  <si>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</si>
  <si>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</si>
  <si>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</si>
  <si>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</si>
  <si>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収益的収支比率は、地方債償還金が比率の低迷原因と考えられます。
　企業債残高対事業規模比率は、類似団体平均より高い状態であるが、今後の償還により、下がるものと見込まれます。
　経費回収率は、類似団体平均より高い状態であるが、今後も接続率の向上及び経営改善に努めます。
　汚水処理原価は、類似団体平均より低い状態であるが、今後も接続率の向上及び経営改善に努めます。
　施設利用率は、類似団体平均より低い傾向にあります。人口減少による使用者の減少などの要因もありますが、接続率の更なる向上に努めます。
　水洗化率は、類似団体平均程度ですが、今後も経費回収率の向上及び汚水処理原価の適正化のため、更なる水洗化率の向上に努めます。</t>
    <rPh sb="1" eb="8">
      <t>シュウエキテキシュウシヒリツ</t>
    </rPh>
    <rPh sb="10" eb="12">
      <t>チホウ</t>
    </rPh>
    <rPh sb="12" eb="13">
      <t>サイ</t>
    </rPh>
    <rPh sb="13" eb="15">
      <t>ショウカン</t>
    </rPh>
    <rPh sb="15" eb="16">
      <t>キン</t>
    </rPh>
    <rPh sb="17" eb="19">
      <t>ヒリツ</t>
    </rPh>
    <rPh sb="20" eb="24">
      <t>テイメイゲンイン</t>
    </rPh>
    <rPh sb="25" eb="26">
      <t>カンガ</t>
    </rPh>
    <rPh sb="34" eb="46">
      <t>キギョウサイザンダカタイジギョウキボヒリツ</t>
    </rPh>
    <rPh sb="48" eb="54">
      <t>ルイジダンタイヘイキン</t>
    </rPh>
    <rPh sb="56" eb="57">
      <t>タカ</t>
    </rPh>
    <rPh sb="58" eb="60">
      <t>ジョウタイ</t>
    </rPh>
    <rPh sb="65" eb="67">
      <t>コンゴ</t>
    </rPh>
    <rPh sb="68" eb="70">
      <t>ショウカン</t>
    </rPh>
    <rPh sb="74" eb="75">
      <t>サ</t>
    </rPh>
    <rPh sb="80" eb="82">
      <t>ミコ</t>
    </rPh>
    <rPh sb="89" eb="91">
      <t>ケイヒ</t>
    </rPh>
    <rPh sb="91" eb="93">
      <t>カイシュウ</t>
    </rPh>
    <rPh sb="93" eb="94">
      <t>リツ</t>
    </rPh>
    <rPh sb="96" eb="102">
      <t>ルイジダンタイヘイキン</t>
    </rPh>
    <rPh sb="104" eb="105">
      <t>タカ</t>
    </rPh>
    <rPh sb="106" eb="108">
      <t>ジョウタイ</t>
    </rPh>
    <rPh sb="113" eb="115">
      <t>コンゴ</t>
    </rPh>
    <rPh sb="116" eb="118">
      <t>セツゾク</t>
    </rPh>
    <rPh sb="118" eb="119">
      <t>リツ</t>
    </rPh>
    <rPh sb="120" eb="122">
      <t>コウジョウ</t>
    </rPh>
    <rPh sb="122" eb="123">
      <t>オヨ</t>
    </rPh>
    <rPh sb="124" eb="128">
      <t>ケイエイカイゼン</t>
    </rPh>
    <rPh sb="129" eb="130">
      <t>ツト</t>
    </rPh>
    <rPh sb="136" eb="142">
      <t>オスイショリゲンカ</t>
    </rPh>
    <rPh sb="144" eb="150">
      <t>ルイジダンタイヘイキン</t>
    </rPh>
    <rPh sb="152" eb="153">
      <t>ヒク</t>
    </rPh>
    <rPh sb="154" eb="156">
      <t>ジョウタイ</t>
    </rPh>
    <rPh sb="161" eb="163">
      <t>コンゴ</t>
    </rPh>
    <rPh sb="164" eb="166">
      <t>セツゾク</t>
    </rPh>
    <rPh sb="166" eb="167">
      <t>リツ</t>
    </rPh>
    <rPh sb="168" eb="170">
      <t>コウジョウ</t>
    </rPh>
    <rPh sb="170" eb="171">
      <t>オヨ</t>
    </rPh>
    <rPh sb="172" eb="176">
      <t>ケイエイカイゼン</t>
    </rPh>
    <rPh sb="177" eb="178">
      <t>ツト</t>
    </rPh>
    <rPh sb="184" eb="186">
      <t>シセツ</t>
    </rPh>
    <rPh sb="186" eb="188">
      <t>リヨウ</t>
    </rPh>
    <rPh sb="188" eb="189">
      <t>リツ</t>
    </rPh>
    <rPh sb="191" eb="197">
      <t>ルイジダンタイヘイキン</t>
    </rPh>
    <rPh sb="199" eb="200">
      <t>ヒク</t>
    </rPh>
    <rPh sb="201" eb="203">
      <t>ケイコウ</t>
    </rPh>
    <rPh sb="209" eb="211">
      <t>ジンコウ</t>
    </rPh>
    <rPh sb="211" eb="213">
      <t>ゲンショウ</t>
    </rPh>
    <rPh sb="216" eb="219">
      <t>シヨウシャ</t>
    </rPh>
    <rPh sb="220" eb="222">
      <t>ゲンショウ</t>
    </rPh>
    <rPh sb="225" eb="227">
      <t>ヨウイン</t>
    </rPh>
    <rPh sb="234" eb="236">
      <t>セツゾク</t>
    </rPh>
    <rPh sb="236" eb="237">
      <t>リツ</t>
    </rPh>
    <rPh sb="238" eb="239">
      <t>サラ</t>
    </rPh>
    <rPh sb="241" eb="243">
      <t>コウジョウ</t>
    </rPh>
    <rPh sb="244" eb="245">
      <t>ツト</t>
    </rPh>
    <rPh sb="251" eb="254">
      <t>スイセンカ</t>
    </rPh>
    <rPh sb="254" eb="255">
      <t>リツ</t>
    </rPh>
    <rPh sb="257" eb="263">
      <t>ルイジダンタイヘイキン</t>
    </rPh>
    <rPh sb="263" eb="265">
      <t>テイド</t>
    </rPh>
    <rPh sb="269" eb="271">
      <t>コンゴ</t>
    </rPh>
    <rPh sb="272" eb="274">
      <t>ケイヒ</t>
    </rPh>
    <rPh sb="274" eb="276">
      <t>カイシュウ</t>
    </rPh>
    <rPh sb="276" eb="277">
      <t>リツ</t>
    </rPh>
    <rPh sb="278" eb="280">
      <t>コウジョウ</t>
    </rPh>
    <rPh sb="280" eb="281">
      <t>オヨ</t>
    </rPh>
    <rPh sb="282" eb="284">
      <t>オスイ</t>
    </rPh>
    <rPh sb="284" eb="286">
      <t>ショリ</t>
    </rPh>
    <rPh sb="286" eb="288">
      <t>ゲンカ</t>
    </rPh>
    <rPh sb="289" eb="292">
      <t>テキセイカ</t>
    </rPh>
    <rPh sb="296" eb="297">
      <t>サラ</t>
    </rPh>
    <rPh sb="299" eb="302">
      <t>スイセンカ</t>
    </rPh>
    <rPh sb="302" eb="303">
      <t>リツ</t>
    </rPh>
    <rPh sb="304" eb="306">
      <t>コウジョウ</t>
    </rPh>
    <rPh sb="307" eb="308">
      <t>ツト</t>
    </rPh>
    <phoneticPr fontId="4"/>
  </si>
  <si>
    <t>　災害復旧事業により施設が新設及び改修されているが、適期の老朽化対策に努めます。</t>
    <rPh sb="1" eb="3">
      <t>サイガイ</t>
    </rPh>
    <rPh sb="3" eb="5">
      <t>フッキュウ</t>
    </rPh>
    <rPh sb="5" eb="7">
      <t>ジギョウ</t>
    </rPh>
    <rPh sb="10" eb="12">
      <t>シセツ</t>
    </rPh>
    <rPh sb="13" eb="15">
      <t>シンセツ</t>
    </rPh>
    <rPh sb="15" eb="16">
      <t>オヨ</t>
    </rPh>
    <rPh sb="17" eb="19">
      <t>カイシュウ</t>
    </rPh>
    <rPh sb="26" eb="28">
      <t>テキキ</t>
    </rPh>
    <rPh sb="29" eb="32">
      <t>ロウキュウカ</t>
    </rPh>
    <rPh sb="32" eb="34">
      <t>タイサク</t>
    </rPh>
    <rPh sb="35" eb="36">
      <t>ツト</t>
    </rPh>
    <phoneticPr fontId="4"/>
  </si>
  <si>
    <t>　集落排水施設は水環境を守るために、今や不可欠な施設です。
　将来にわたり継続的に維持するために、適正な使用料収入の確保及び汚水処理経費の削減に努め、経営の健全化を図ります。</t>
    <rPh sb="1" eb="3">
      <t>シュウラク</t>
    </rPh>
    <rPh sb="3" eb="5">
      <t>ハイスイ</t>
    </rPh>
    <rPh sb="5" eb="7">
      <t>シセツ</t>
    </rPh>
    <rPh sb="8" eb="9">
      <t>ミズ</t>
    </rPh>
    <rPh sb="9" eb="11">
      <t>カンキョウ</t>
    </rPh>
    <rPh sb="12" eb="13">
      <t>マモ</t>
    </rPh>
    <rPh sb="18" eb="19">
      <t>イマ</t>
    </rPh>
    <rPh sb="20" eb="23">
      <t>フカケツ</t>
    </rPh>
    <rPh sb="24" eb="26">
      <t>シセツ</t>
    </rPh>
    <rPh sb="31" eb="33">
      <t>ショウライ</t>
    </rPh>
    <rPh sb="37" eb="40">
      <t>ケイゾクテキ</t>
    </rPh>
    <rPh sb="41" eb="43">
      <t>イジ</t>
    </rPh>
    <rPh sb="49" eb="51">
      <t>テキセイ</t>
    </rPh>
    <rPh sb="52" eb="55">
      <t>シヨウリョウ</t>
    </rPh>
    <rPh sb="55" eb="57">
      <t>シュウニュウ</t>
    </rPh>
    <rPh sb="58" eb="60">
      <t>カクホ</t>
    </rPh>
    <rPh sb="60" eb="61">
      <t>オヨ</t>
    </rPh>
    <rPh sb="62" eb="64">
      <t>オスイ</t>
    </rPh>
    <rPh sb="64" eb="66">
      <t>ショリ</t>
    </rPh>
    <rPh sb="66" eb="68">
      <t>ケイヒ</t>
    </rPh>
    <rPh sb="69" eb="71">
      <t>サクゲン</t>
    </rPh>
    <rPh sb="72" eb="73">
      <t>ツト</t>
    </rPh>
    <rPh sb="75" eb="77">
      <t>ケイエイ</t>
    </rPh>
    <rPh sb="78" eb="81">
      <t>ケンゼンカ</t>
    </rPh>
    <rPh sb="82" eb="83">
      <t>ハカ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</si>
</sst>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A-4237-A459-B88715623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0.18</c:v>
                </c:pt>
                <c:pt idx="1">
                  <c:v>0.01</c:v>
                </c:pt>
                <c:pt idx="2">
                  <c:v>0.09</c:v>
                </c:pt>
                <c:pt idx="3">
                  <c:v>0.02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A-4237-A459-B88715623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13.51</c:v>
                </c:pt>
                <c:pt idx="1">
                  <c:v>10.14</c:v>
                </c:pt>
                <c:pt idx="2">
                  <c:v>10.14</c:v>
                </c:pt>
                <c:pt idx="3">
                  <c:v>12.16</c:v>
                </c:pt>
                <c:pt idx="4">
                  <c:v>10.81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46-42A9-B8D3-70A124D5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35.64</c:v>
                </c:pt>
                <c:pt idx="1">
                  <c:v>33.729999999999997</c:v>
                </c:pt>
                <c:pt idx="2">
                  <c:v>33.21</c:v>
                </c:pt>
                <c:pt idx="3">
                  <c:v>32.229999999999997</c:v>
                </c:pt>
                <c:pt idx="4">
                  <c:v>32.479999999999997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6-42A9-B8D3-70A124D5C5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76.150000000000006</c:v>
                </c:pt>
                <c:pt idx="1">
                  <c:v>83.48</c:v>
                </c:pt>
                <c:pt idx="2">
                  <c:v>92.31</c:v>
                </c:pt>
                <c:pt idx="3">
                  <c:v>84.11</c:v>
                </c:pt>
                <c:pt idx="4">
                  <c:v>81.55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15-4041-8320-F4E5B1E65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82.92</c:v>
                </c:pt>
                <c:pt idx="1">
                  <c:v>79.989999999999995</c:v>
                </c:pt>
                <c:pt idx="2">
                  <c:v>79.98</c:v>
                </c:pt>
                <c:pt idx="3">
                  <c:v>80.8</c:v>
                </c:pt>
                <c:pt idx="4">
                  <c:v>79.2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5-4041-8320-F4E5B1E65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59.27</c:v>
                </c:pt>
                <c:pt idx="1">
                  <c:v>61.81</c:v>
                </c:pt>
                <c:pt idx="2">
                  <c:v>57.19</c:v>
                </c:pt>
                <c:pt idx="3">
                  <c:v>52.4</c:v>
                </c:pt>
                <c:pt idx="4">
                  <c:v>59.77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6D-42CC-8BC2-1504AA137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6D-42CC-8BC2-1504AA137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0-44DD-8AF4-3BA3244B8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0-44DD-8AF4-3BA3244B80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2F-4CD0-89BF-255C15ADD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F-4CD0-89BF-255C15ADD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75-4491-8684-EBFA26B4E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75-4491-8684-EBFA26B4E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8-4D0D-8594-5BCE674BE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F8-4D0D-8594-5BCE674BE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2855.06</c:v>
                </c:pt>
                <c:pt idx="2">
                  <c:v>4202.49</c:v>
                </c:pt>
                <c:pt idx="3">
                  <c:v>3740.84</c:v>
                </c:pt>
                <c:pt idx="4">
                  <c:v>3473.54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9-4668-BFF6-D8938A64E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1029.24</c:v>
                </c:pt>
                <c:pt idx="1">
                  <c:v>1063.93</c:v>
                </c:pt>
                <c:pt idx="2">
                  <c:v>1060.8599999999999</c:v>
                </c:pt>
                <c:pt idx="3">
                  <c:v>1006.65</c:v>
                </c:pt>
                <c:pt idx="4">
                  <c:v>998.42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D9-4668-BFF6-D8938A64E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33.869999999999997</c:v>
                </c:pt>
                <c:pt idx="1">
                  <c:v>51.06</c:v>
                </c:pt>
                <c:pt idx="2">
                  <c:v>43.25</c:v>
                </c:pt>
                <c:pt idx="3">
                  <c:v>36.93</c:v>
                </c:pt>
                <c:pt idx="4">
                  <c:v>47.62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E-428D-9923-C090FFFA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43.13</c:v>
                </c:pt>
                <c:pt idx="1">
                  <c:v>46.26</c:v>
                </c:pt>
                <c:pt idx="2">
                  <c:v>45.81</c:v>
                </c:pt>
                <c:pt idx="3">
                  <c:v>43.43</c:v>
                </c:pt>
                <c:pt idx="4">
                  <c:v>41.41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7E-428D-9923-C090FFFA25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535.84</c:v>
                </c:pt>
                <c:pt idx="1">
                  <c:v>356.43</c:v>
                </c:pt>
                <c:pt idx="2">
                  <c:v>434.22</c:v>
                </c:pt>
                <c:pt idx="3">
                  <c:v>541.57000000000005</c:v>
                </c:pt>
                <c:pt idx="4">
                  <c:v>414.77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65-45D0-A6EA-D0DFDD1C7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392.03</c:v>
                </c:pt>
                <c:pt idx="1">
                  <c:v>376.4</c:v>
                </c:pt>
                <c:pt idx="2">
                  <c:v>383.92</c:v>
                </c:pt>
                <c:pt idx="3">
                  <c:v>400.44</c:v>
                </c:pt>
                <c:pt idx="4">
                  <c:v>417.56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65-45D0-A6EA-D0DFDD1C7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【953.26】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【379.91】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岩手県　野田村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漁業集落排水</v>
      </c>
      <c r="Q8" s="72"/>
      <c r="R8" s="72"/>
      <c r="S8" s="72"/>
      <c r="T8" s="72"/>
      <c r="U8" s="72"/>
      <c r="V8" s="72"/>
      <c r="W8" s="72" t="str">
        <f>データ!L6</f>
        <v>H2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4220</v>
      </c>
      <c r="AM8" s="69"/>
      <c r="AN8" s="69"/>
      <c r="AO8" s="69"/>
      <c r="AP8" s="69"/>
      <c r="AQ8" s="69"/>
      <c r="AR8" s="69"/>
      <c r="AS8" s="69"/>
      <c r="AT8" s="68">
        <f>データ!T6</f>
        <v>80.8</v>
      </c>
      <c r="AU8" s="68"/>
      <c r="AV8" s="68"/>
      <c r="AW8" s="68"/>
      <c r="AX8" s="68"/>
      <c r="AY8" s="68"/>
      <c r="AZ8" s="68"/>
      <c r="BA8" s="68"/>
      <c r="BB8" s="68">
        <f>データ!U6</f>
        <v>52.23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2.4500000000000002</v>
      </c>
      <c r="Q10" s="68"/>
      <c r="R10" s="68"/>
      <c r="S10" s="68"/>
      <c r="T10" s="68"/>
      <c r="U10" s="68"/>
      <c r="V10" s="68"/>
      <c r="W10" s="68">
        <f>データ!Q6</f>
        <v>73.2</v>
      </c>
      <c r="X10" s="68"/>
      <c r="Y10" s="68"/>
      <c r="Z10" s="68"/>
      <c r="AA10" s="68"/>
      <c r="AB10" s="68"/>
      <c r="AC10" s="68"/>
      <c r="AD10" s="69">
        <f>データ!R6</f>
        <v>3300</v>
      </c>
      <c r="AE10" s="69"/>
      <c r="AF10" s="69"/>
      <c r="AG10" s="69"/>
      <c r="AH10" s="69"/>
      <c r="AI10" s="69"/>
      <c r="AJ10" s="69"/>
      <c r="AK10" s="2"/>
      <c r="AL10" s="69">
        <f>データ!V6</f>
        <v>103</v>
      </c>
      <c r="AM10" s="69"/>
      <c r="AN10" s="69"/>
      <c r="AO10" s="69"/>
      <c r="AP10" s="69"/>
      <c r="AQ10" s="69"/>
      <c r="AR10" s="69"/>
      <c r="AS10" s="69"/>
      <c r="AT10" s="68">
        <f>データ!W6</f>
        <v>0.15</v>
      </c>
      <c r="AU10" s="68"/>
      <c r="AV10" s="68"/>
      <c r="AW10" s="68"/>
      <c r="AX10" s="68"/>
      <c r="AY10" s="68"/>
      <c r="AZ10" s="68"/>
      <c r="BA10" s="68"/>
      <c r="BB10" s="68">
        <f>データ!X6</f>
        <v>686.67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3" t="s">
        <v>116</v>
      </c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5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3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5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3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5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3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5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3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5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3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5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3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5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3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5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3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5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3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5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3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5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3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5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3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5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3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5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3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5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3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5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3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5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3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5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3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5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3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5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3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5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3"/>
      <c r="BM37" s="44"/>
      <c r="BN37" s="44"/>
      <c r="BO37" s="44"/>
      <c r="BP37" s="44"/>
      <c r="BQ37" s="44"/>
      <c r="BR37" s="44"/>
      <c r="BS37" s="44"/>
      <c r="BT37" s="44"/>
      <c r="BU37" s="44"/>
      <c r="BV37" s="44"/>
      <c r="BW37" s="44"/>
      <c r="BX37" s="44"/>
      <c r="BY37" s="44"/>
      <c r="BZ37" s="45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3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5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3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5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3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5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3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5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3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5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3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5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6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8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【953.26】</v>
      </c>
      <c r="I86" s="26" t="str">
        <f>データ!CA6</f>
        <v>【45.31】</v>
      </c>
      <c r="J86" s="26" t="str">
        <f>データ!CL6</f>
        <v>【379.91】</v>
      </c>
      <c r="K86" s="26" t="str">
        <f>データ!CW6</f>
        <v>【33.67】</v>
      </c>
      <c r="L86" s="26" t="str">
        <f>データ!DH6</f>
        <v>【79.94】</v>
      </c>
      <c r="M86" s="26" t="s">
        <v>43</v>
      </c>
      <c r="N86" s="26" t="s">
        <v>43</v>
      </c>
      <c r="O86" s="26" t="str">
        <f>データ!EO6</f>
        <v>【0.01】</v>
      </c>
    </row>
  </sheetData>
  <sheetProtection algorithmName="SHA-512" hashValue="JJgW3T6hcYquWrOmWUYlldK/CwB7KLJs+0je2SqT7KHhHtk9W+/V1LbROqD2Lqo5D3ElLngmyyZkNuUE64Nwdg==" saltValue="W45QCd9u/GtSaBhj4KbVb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2">
      <c r="A6" s="28" t="s">
        <v>96</v>
      </c>
      <c r="B6" s="33">
        <f>B7</f>
        <v>2019</v>
      </c>
      <c r="C6" s="33">
        <f t="shared" ref="C6:X6" si="3">C7</f>
        <v>35033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岩手県　野田村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2.4500000000000002</v>
      </c>
      <c r="Q6" s="34">
        <f t="shared" si="3"/>
        <v>73.2</v>
      </c>
      <c r="R6" s="34">
        <f t="shared" si="3"/>
        <v>3300</v>
      </c>
      <c r="S6" s="34">
        <f t="shared" si="3"/>
        <v>4220</v>
      </c>
      <c r="T6" s="34">
        <f t="shared" si="3"/>
        <v>80.8</v>
      </c>
      <c r="U6" s="34">
        <f t="shared" si="3"/>
        <v>52.23</v>
      </c>
      <c r="V6" s="34">
        <f t="shared" si="3"/>
        <v>103</v>
      </c>
      <c r="W6" s="34">
        <f t="shared" si="3"/>
        <v>0.15</v>
      </c>
      <c r="X6" s="34">
        <f t="shared" si="3"/>
        <v>686.67</v>
      </c>
      <c r="Y6" s="35">
        <f>IF(Y7="",NA(),Y7)</f>
        <v>59.27</v>
      </c>
      <c r="Z6" s="35">
        <f t="shared" ref="Z6:AH6" si="4">IF(Z7="",NA(),Z7)</f>
        <v>61.81</v>
      </c>
      <c r="AA6" s="35">
        <f t="shared" si="4"/>
        <v>57.19</v>
      </c>
      <c r="AB6" s="35">
        <f t="shared" si="4"/>
        <v>52.4</v>
      </c>
      <c r="AC6" s="35">
        <f t="shared" si="4"/>
        <v>59.77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2855.06</v>
      </c>
      <c r="BH6" s="35">
        <f t="shared" si="7"/>
        <v>4202.49</v>
      </c>
      <c r="BI6" s="35">
        <f t="shared" si="7"/>
        <v>3740.84</v>
      </c>
      <c r="BJ6" s="35">
        <f t="shared" si="7"/>
        <v>3473.54</v>
      </c>
      <c r="BK6" s="35">
        <f t="shared" si="7"/>
        <v>1029.24</v>
      </c>
      <c r="BL6" s="35">
        <f t="shared" si="7"/>
        <v>1063.93</v>
      </c>
      <c r="BM6" s="35">
        <f t="shared" si="7"/>
        <v>1060.8599999999999</v>
      </c>
      <c r="BN6" s="35">
        <f t="shared" si="7"/>
        <v>1006.65</v>
      </c>
      <c r="BO6" s="35">
        <f t="shared" si="7"/>
        <v>998.42</v>
      </c>
      <c r="BP6" s="34" t="str">
        <f>IF(BP7="","",IF(BP7="-","【-】","【"&amp;SUBSTITUTE(TEXT(BP7,"#,##0.00"),"-","△")&amp;"】"))</f>
        <v>【953.26】</v>
      </c>
      <c r="BQ6" s="35">
        <f>IF(BQ7="",NA(),BQ7)</f>
        <v>33.869999999999997</v>
      </c>
      <c r="BR6" s="35">
        <f t="shared" ref="BR6:BZ6" si="8">IF(BR7="",NA(),BR7)</f>
        <v>51.06</v>
      </c>
      <c r="BS6" s="35">
        <f t="shared" si="8"/>
        <v>43.25</v>
      </c>
      <c r="BT6" s="35">
        <f t="shared" si="8"/>
        <v>36.93</v>
      </c>
      <c r="BU6" s="35">
        <f t="shared" si="8"/>
        <v>47.62</v>
      </c>
      <c r="BV6" s="35">
        <f t="shared" si="8"/>
        <v>43.13</v>
      </c>
      <c r="BW6" s="35">
        <f t="shared" si="8"/>
        <v>46.26</v>
      </c>
      <c r="BX6" s="35">
        <f t="shared" si="8"/>
        <v>45.81</v>
      </c>
      <c r="BY6" s="35">
        <f t="shared" si="8"/>
        <v>43.43</v>
      </c>
      <c r="BZ6" s="35">
        <f t="shared" si="8"/>
        <v>41.41</v>
      </c>
      <c r="CA6" s="34" t="str">
        <f>IF(CA7="","",IF(CA7="-","【-】","【"&amp;SUBSTITUTE(TEXT(CA7,"#,##0.00"),"-","△")&amp;"】"))</f>
        <v>【45.31】</v>
      </c>
      <c r="CB6" s="35">
        <f>IF(CB7="",NA(),CB7)</f>
        <v>535.84</v>
      </c>
      <c r="CC6" s="35">
        <f t="shared" ref="CC6:CK6" si="9">IF(CC7="",NA(),CC7)</f>
        <v>356.43</v>
      </c>
      <c r="CD6" s="35">
        <f t="shared" si="9"/>
        <v>434.22</v>
      </c>
      <c r="CE6" s="35">
        <f t="shared" si="9"/>
        <v>541.57000000000005</v>
      </c>
      <c r="CF6" s="35">
        <f t="shared" si="9"/>
        <v>414.77</v>
      </c>
      <c r="CG6" s="35">
        <f t="shared" si="9"/>
        <v>392.03</v>
      </c>
      <c r="CH6" s="35">
        <f t="shared" si="9"/>
        <v>376.4</v>
      </c>
      <c r="CI6" s="35">
        <f t="shared" si="9"/>
        <v>383.92</v>
      </c>
      <c r="CJ6" s="35">
        <f t="shared" si="9"/>
        <v>400.44</v>
      </c>
      <c r="CK6" s="35">
        <f t="shared" si="9"/>
        <v>417.56</v>
      </c>
      <c r="CL6" s="34" t="str">
        <f>IF(CL7="","",IF(CL7="-","【-】","【"&amp;SUBSTITUTE(TEXT(CL7,"#,##0.00"),"-","△")&amp;"】"))</f>
        <v>【379.91】</v>
      </c>
      <c r="CM6" s="35">
        <f>IF(CM7="",NA(),CM7)</f>
        <v>13.51</v>
      </c>
      <c r="CN6" s="35">
        <f t="shared" ref="CN6:CV6" si="10">IF(CN7="",NA(),CN7)</f>
        <v>10.14</v>
      </c>
      <c r="CO6" s="35">
        <f t="shared" si="10"/>
        <v>10.14</v>
      </c>
      <c r="CP6" s="35">
        <f t="shared" si="10"/>
        <v>12.16</v>
      </c>
      <c r="CQ6" s="35">
        <f t="shared" si="10"/>
        <v>10.81</v>
      </c>
      <c r="CR6" s="35">
        <f t="shared" si="10"/>
        <v>35.64</v>
      </c>
      <c r="CS6" s="35">
        <f t="shared" si="10"/>
        <v>33.729999999999997</v>
      </c>
      <c r="CT6" s="35">
        <f t="shared" si="10"/>
        <v>33.21</v>
      </c>
      <c r="CU6" s="35">
        <f t="shared" si="10"/>
        <v>32.229999999999997</v>
      </c>
      <c r="CV6" s="35">
        <f t="shared" si="10"/>
        <v>32.479999999999997</v>
      </c>
      <c r="CW6" s="34" t="str">
        <f>IF(CW7="","",IF(CW7="-","【-】","【"&amp;SUBSTITUTE(TEXT(CW7,"#,##0.00"),"-","△")&amp;"】"))</f>
        <v>【33.67】</v>
      </c>
      <c r="CX6" s="35">
        <f>IF(CX7="",NA(),CX7)</f>
        <v>76.150000000000006</v>
      </c>
      <c r="CY6" s="35">
        <f t="shared" ref="CY6:DG6" si="11">IF(CY7="",NA(),CY7)</f>
        <v>83.48</v>
      </c>
      <c r="CZ6" s="35">
        <f t="shared" si="11"/>
        <v>92.31</v>
      </c>
      <c r="DA6" s="35">
        <f t="shared" si="11"/>
        <v>84.11</v>
      </c>
      <c r="DB6" s="35">
        <f t="shared" si="11"/>
        <v>81.55</v>
      </c>
      <c r="DC6" s="35">
        <f t="shared" si="11"/>
        <v>82.92</v>
      </c>
      <c r="DD6" s="35">
        <f t="shared" si="11"/>
        <v>79.989999999999995</v>
      </c>
      <c r="DE6" s="35">
        <f t="shared" si="11"/>
        <v>79.98</v>
      </c>
      <c r="DF6" s="35">
        <f t="shared" si="11"/>
        <v>80.8</v>
      </c>
      <c r="DG6" s="35">
        <f t="shared" si="11"/>
        <v>79.2</v>
      </c>
      <c r="DH6" s="34" t="str">
        <f>IF(DH7="","",IF(DH7="-","【-】","【"&amp;SUBSTITUTE(TEXT(DH7,"#,##0.00"),"-","△")&amp;"】"))</f>
        <v>【79.94】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0.18</v>
      </c>
      <c r="EK6" s="35">
        <f t="shared" si="14"/>
        <v>0.01</v>
      </c>
      <c r="EL6" s="35">
        <f t="shared" si="14"/>
        <v>0.09</v>
      </c>
      <c r="EM6" s="35">
        <f t="shared" si="14"/>
        <v>0.02</v>
      </c>
      <c r="EN6" s="35">
        <f t="shared" si="14"/>
        <v>0.01</v>
      </c>
      <c r="EO6" s="34" t="str">
        <f>IF(EO7="","",IF(EO7="-","【-】","【"&amp;SUBSTITUTE(TEXT(EO7,"#,##0.00"),"-","△")&amp;"】"))</f>
        <v>【0.01】</v>
      </c>
    </row>
    <row r="7" spans="1:145" s="36" customFormat="1" x14ac:dyDescent="0.2">
      <c r="A7" s="28"/>
      <c r="B7" s="37">
        <v>2019</v>
      </c>
      <c r="C7" s="37">
        <v>35033</v>
      </c>
      <c r="D7" s="37">
        <v>47</v>
      </c>
      <c r="E7" s="37">
        <v>17</v>
      </c>
      <c r="F7" s="37">
        <v>6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2.4500000000000002</v>
      </c>
      <c r="Q7" s="38">
        <v>73.2</v>
      </c>
      <c r="R7" s="38">
        <v>3300</v>
      </c>
      <c r="S7" s="38">
        <v>4220</v>
      </c>
      <c r="T7" s="38">
        <v>80.8</v>
      </c>
      <c r="U7" s="38">
        <v>52.23</v>
      </c>
      <c r="V7" s="38">
        <v>103</v>
      </c>
      <c r="W7" s="38">
        <v>0.15</v>
      </c>
      <c r="X7" s="38">
        <v>686.67</v>
      </c>
      <c r="Y7" s="38">
        <v>59.27</v>
      </c>
      <c r="Z7" s="38">
        <v>61.81</v>
      </c>
      <c r="AA7" s="38">
        <v>57.19</v>
      </c>
      <c r="AB7" s="38">
        <v>52.4</v>
      </c>
      <c r="AC7" s="38">
        <v>59.77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2855.06</v>
      </c>
      <c r="BH7" s="38">
        <v>4202.49</v>
      </c>
      <c r="BI7" s="38">
        <v>3740.84</v>
      </c>
      <c r="BJ7" s="38">
        <v>3473.54</v>
      </c>
      <c r="BK7" s="38">
        <v>1029.24</v>
      </c>
      <c r="BL7" s="38">
        <v>1063.93</v>
      </c>
      <c r="BM7" s="38">
        <v>1060.8599999999999</v>
      </c>
      <c r="BN7" s="38">
        <v>1006.65</v>
      </c>
      <c r="BO7" s="38">
        <v>998.42</v>
      </c>
      <c r="BP7" s="38">
        <v>953.26</v>
      </c>
      <c r="BQ7" s="38">
        <v>33.869999999999997</v>
      </c>
      <c r="BR7" s="38">
        <v>51.06</v>
      </c>
      <c r="BS7" s="38">
        <v>43.25</v>
      </c>
      <c r="BT7" s="38">
        <v>36.93</v>
      </c>
      <c r="BU7" s="38">
        <v>47.62</v>
      </c>
      <c r="BV7" s="38">
        <v>43.13</v>
      </c>
      <c r="BW7" s="38">
        <v>46.26</v>
      </c>
      <c r="BX7" s="38">
        <v>45.81</v>
      </c>
      <c r="BY7" s="38">
        <v>43.43</v>
      </c>
      <c r="BZ7" s="38">
        <v>41.41</v>
      </c>
      <c r="CA7" s="38">
        <v>45.31</v>
      </c>
      <c r="CB7" s="38">
        <v>535.84</v>
      </c>
      <c r="CC7" s="38">
        <v>356.43</v>
      </c>
      <c r="CD7" s="38">
        <v>434.22</v>
      </c>
      <c r="CE7" s="38">
        <v>541.57000000000005</v>
      </c>
      <c r="CF7" s="38">
        <v>414.77</v>
      </c>
      <c r="CG7" s="38">
        <v>392.03</v>
      </c>
      <c r="CH7" s="38">
        <v>376.4</v>
      </c>
      <c r="CI7" s="38">
        <v>383.92</v>
      </c>
      <c r="CJ7" s="38">
        <v>400.44</v>
      </c>
      <c r="CK7" s="38">
        <v>417.56</v>
      </c>
      <c r="CL7" s="38">
        <v>379.91</v>
      </c>
      <c r="CM7" s="38">
        <v>13.51</v>
      </c>
      <c r="CN7" s="38">
        <v>10.14</v>
      </c>
      <c r="CO7" s="38">
        <v>10.14</v>
      </c>
      <c r="CP7" s="38">
        <v>12.16</v>
      </c>
      <c r="CQ7" s="38">
        <v>10.81</v>
      </c>
      <c r="CR7" s="38">
        <v>35.64</v>
      </c>
      <c r="CS7" s="38">
        <v>33.729999999999997</v>
      </c>
      <c r="CT7" s="38">
        <v>33.21</v>
      </c>
      <c r="CU7" s="38">
        <v>32.229999999999997</v>
      </c>
      <c r="CV7" s="38">
        <v>32.479999999999997</v>
      </c>
      <c r="CW7" s="38">
        <v>33.67</v>
      </c>
      <c r="CX7" s="38">
        <v>76.150000000000006</v>
      </c>
      <c r="CY7" s="38">
        <v>83.48</v>
      </c>
      <c r="CZ7" s="38">
        <v>92.31</v>
      </c>
      <c r="DA7" s="38">
        <v>84.11</v>
      </c>
      <c r="DB7" s="38">
        <v>81.55</v>
      </c>
      <c r="DC7" s="38">
        <v>82.92</v>
      </c>
      <c r="DD7" s="38">
        <v>79.989999999999995</v>
      </c>
      <c r="DE7" s="38">
        <v>79.98</v>
      </c>
      <c r="DF7" s="38">
        <v>80.8</v>
      </c>
      <c r="DG7" s="38">
        <v>79.2</v>
      </c>
      <c r="DH7" s="38">
        <v>79.94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0.18</v>
      </c>
      <c r="EK7" s="38">
        <v>0.01</v>
      </c>
      <c r="EL7" s="38">
        <v>0.09</v>
      </c>
      <c r="EM7" s="38">
        <v>0.02</v>
      </c>
      <c r="EN7" s="38">
        <v>0.01</v>
      </c>
      <c r="EO7" s="38">
        <v>0.01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47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111</v>
      </c>
    </row>
    <row r="13" spans="1:145" x14ac:dyDescent="0.2">
      <c r="B13" t="s">
        <v>112</v>
      </c>
      <c r="C13" t="s">
        <v>112</v>
      </c>
      <c r="D13" t="s">
        <v>112</v>
      </c>
      <c r="E13" t="s">
        <v>113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2021-01-26T00:07:38Z</cp:lastPrinted>
  <dcterms:created xsi:type="dcterms:W3CDTF">2020-12-04T03:11:03Z</dcterms:created>
  <dcterms:modified xsi:type="dcterms:W3CDTF">2021-01-26T07:51:52Z</dcterms:modified>
  <cp:category/>
</cp:coreProperties>
</file>