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26 経営比較分析表\R2\07_市町村への確認事項\市町村への確認事項回答\30_野田村\【経営比較分析表】野田村\"/>
    </mc:Choice>
  </mc:AlternateContent>
  <workbookProtection workbookAlgorithmName="SHA-512" workbookHashValue="zs5YMNi+oQPESi0Ge/HRlYOZF7670W1X+9/Z4k0C186KU4MCTAH3p3SqrUQc8BFiTvRGKQTUA1Tjs10xNncERA==" workbookSaltValue="wthVN/WyKU4xexH7zcc/ug==" workbookSpinCount="100000" lockStructure="1"/>
  <bookViews>
    <workbookView xWindow="0" yWindow="0" windowWidth="28800" windowHeight="1231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<sst xmlns="http://schemas.openxmlformats.org/spreadsheetml/2006/main" count="236" uniqueCount="117">
  <si>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</si>
  <si>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</si>
  <si>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</si>
  <si>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</si>
  <si>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</si>
  <si>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</si>
  <si>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</si>
  <si>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</si>
  <si>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</si>
  <si>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</si>
  <si>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</si>
  <si>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</si>
  <si>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</si>
  <si>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</si>
  <si>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</si>
  <si>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</si>
  <si>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</si>
  <si>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</si>
  <si>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</si>
  <si>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</si>
  <si>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</si>
  <si>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</si>
  <si>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</si>
  <si>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</si>
  <si>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</si>
  <si>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</si>
  <si>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</si>
  <si>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</si>
  <si>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</si>
  <si>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</si>
  <si>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</si>
  <si>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</si>
  <si>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</si>
  <si>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</si>
  <si>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</si>
  <si>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</si>
  <si>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</si>
  <si>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</si>
  <si>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</si>
  <si>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</si>
  <si>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</si>
  <si>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</si>
  <si>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</si>
  <si>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</si>
  <si>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</si>
  <si>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</si>
  <si>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</si>
  <si>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</si>
  <si>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</si>
  <si>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</si>
  <si>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</si>
  <si>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</si>
  <si>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</si>
  <si>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</si>
  <si>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</si>
  <si>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</si>
  <si>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</si>
  <si>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</si>
  <si>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</si>
  <si>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</si>
  <si>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</si>
  <si>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</si>
  <si>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</si>
  <si>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</si>
  <si>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</si>
  <si>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</si>
  <si>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</si>
  <si>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</si>
  <si>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</si>
  <si>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</si>
  <si>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</si>
  <si>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</si>
  <si>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</si>
  <si>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</si>
  <si>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</si>
  <si>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</si>
  <si>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</si>
  <si>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</si>
  <si>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</si>
  <si>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</si>
  <si>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</si>
  <si>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</si>
  <si>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</si>
  <si>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</si>
  <si>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</si>
  <si>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</si>
  <si>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</si>
  <si>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</si>
  <si>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</si>
  <si>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</si>
  <si>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</si>
  <si>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</si>
  <si>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</si>
  <si>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</si>
  <si>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</si>
  <si>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</si>
  <si>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野田村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</si>
  <si>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</si>
  <si>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</si>
  <si>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</si>
  <si>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</si>
  <si>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</si>
  <si>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</si>
  <si>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</si>
  <si>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</si>
  <si>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</si>
  <si>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</si>
  <si>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</si>
  <si>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</si>
  <si>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</si>
  <si>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</si>
  <si>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</si>
  <si>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</si>
  <si>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</si>
  <si>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現在供用開始から18年と経年が浅いが、今後老朽化による修繕が見込まれるため、適期の老朽化対策に努めます。</t>
    <rPh sb="1" eb="3">
      <t>ゲンザイ</t>
    </rPh>
    <rPh sb="3" eb="5">
      <t>キョウヨウ</t>
    </rPh>
    <rPh sb="5" eb="7">
      <t>カイシ</t>
    </rPh>
    <rPh sb="11" eb="12">
      <t>ネン</t>
    </rPh>
    <rPh sb="13" eb="15">
      <t>ケイネン</t>
    </rPh>
    <rPh sb="16" eb="17">
      <t>アサ</t>
    </rPh>
    <rPh sb="20" eb="22">
      <t>コンゴ</t>
    </rPh>
    <rPh sb="22" eb="25">
      <t>ロウキュウカ</t>
    </rPh>
    <rPh sb="28" eb="30">
      <t>シュウゼン</t>
    </rPh>
    <rPh sb="31" eb="33">
      <t>ミコ</t>
    </rPh>
    <rPh sb="39" eb="41">
      <t>テキキ</t>
    </rPh>
    <rPh sb="42" eb="45">
      <t>ロウキュウカ</t>
    </rPh>
    <rPh sb="45" eb="47">
      <t>タイサク</t>
    </rPh>
    <rPh sb="48" eb="49">
      <t>ツト</t>
    </rPh>
    <phoneticPr fontId="4"/>
  </si>
  <si>
    <t>　下水道及び下水道処理施設は、水環境を守るために不可欠な施設です。
　将来にわたり継続的に維持するために、適正な使用料収入の確保及び汚水処理費の削減に努め、経営の健全化を図ります。</t>
    <rPh sb="1" eb="4">
      <t>ゲスイドウ</t>
    </rPh>
    <rPh sb="4" eb="5">
      <t>オヨ</t>
    </rPh>
    <rPh sb="6" eb="9">
      <t>ゲスイドウ</t>
    </rPh>
    <rPh sb="9" eb="11">
      <t>ショリ</t>
    </rPh>
    <rPh sb="11" eb="13">
      <t>シセツ</t>
    </rPh>
    <rPh sb="15" eb="16">
      <t>ミズ</t>
    </rPh>
    <rPh sb="16" eb="18">
      <t>カンキョウ</t>
    </rPh>
    <rPh sb="19" eb="20">
      <t>マモ</t>
    </rPh>
    <rPh sb="24" eb="27">
      <t>フカケツ</t>
    </rPh>
    <rPh sb="28" eb="30">
      <t>シセツ</t>
    </rPh>
    <rPh sb="35" eb="37">
      <t>ショウライ</t>
    </rPh>
    <rPh sb="41" eb="44">
      <t>ケイゾクテキ</t>
    </rPh>
    <rPh sb="45" eb="47">
      <t>イジ</t>
    </rPh>
    <rPh sb="53" eb="55">
      <t>テキセイ</t>
    </rPh>
    <rPh sb="56" eb="59">
      <t>シヨウリョウ</t>
    </rPh>
    <rPh sb="59" eb="61">
      <t>シュウニュウ</t>
    </rPh>
    <rPh sb="62" eb="64">
      <t>カクホ</t>
    </rPh>
    <rPh sb="64" eb="65">
      <t>オヨ</t>
    </rPh>
    <rPh sb="66" eb="68">
      <t>オスイ</t>
    </rPh>
    <rPh sb="68" eb="70">
      <t>ショリ</t>
    </rPh>
    <rPh sb="70" eb="71">
      <t>ヒ</t>
    </rPh>
    <rPh sb="72" eb="74">
      <t>サクゲン</t>
    </rPh>
    <rPh sb="75" eb="76">
      <t>ツト</t>
    </rPh>
    <rPh sb="78" eb="80">
      <t>ケイエイ</t>
    </rPh>
    <rPh sb="81" eb="84">
      <t>ケンゼンカ</t>
    </rPh>
    <rPh sb="85" eb="86">
      <t>ハカ</t>
    </rPh>
    <phoneticPr fontId="4"/>
  </si>
  <si>
    <t xml:space="preserve"> 収益的収支比率は、地方債償還金が比率の増の原因と考えられます。
　企業債残高対事業規模比率は、企業債の発行が増えたことが原因でありますが、今後の償還により、下がるものと見込まれます。
　経費回収率は、類似団体平均を下回っております。地方債の償還には、一般財源の繰入に依存せざる得ない状況にありますが、今後も可能な限り経営改善に努めます。
　汚水処理原価は、類似団体平均を上回ったため、適正化に努めます。
　水洗化率は、類似団体平均を下回っているため、接続推進に努めます。</t>
    <rPh sb="1" eb="4">
      <t>シュウエキテキ</t>
    </rPh>
    <rPh sb="4" eb="6">
      <t>シュウシ</t>
    </rPh>
    <rPh sb="6" eb="8">
      <t>ヒリツ</t>
    </rPh>
    <rPh sb="10" eb="12">
      <t>チホウ</t>
    </rPh>
    <rPh sb="12" eb="13">
      <t>サイ</t>
    </rPh>
    <rPh sb="13" eb="15">
      <t>ショウカン</t>
    </rPh>
    <rPh sb="15" eb="16">
      <t>キン</t>
    </rPh>
    <rPh sb="17" eb="19">
      <t>ヒリツ</t>
    </rPh>
    <rPh sb="20" eb="21">
      <t>ゾウ</t>
    </rPh>
    <rPh sb="22" eb="24">
      <t>ゲンイン</t>
    </rPh>
    <rPh sb="25" eb="26">
      <t>カンガ</t>
    </rPh>
    <rPh sb="34" eb="36">
      <t>キギョウ</t>
    </rPh>
    <rPh sb="36" eb="37">
      <t>サイ</t>
    </rPh>
    <rPh sb="37" eb="39">
      <t>ザンダカ</t>
    </rPh>
    <rPh sb="39" eb="40">
      <t>タイ</t>
    </rPh>
    <rPh sb="40" eb="42">
      <t>ジギョウ</t>
    </rPh>
    <rPh sb="42" eb="44">
      <t>キボ</t>
    </rPh>
    <rPh sb="44" eb="46">
      <t>ヒリツ</t>
    </rPh>
    <rPh sb="48" eb="50">
      <t>キギョウ</t>
    </rPh>
    <rPh sb="50" eb="51">
      <t>サイ</t>
    </rPh>
    <rPh sb="52" eb="54">
      <t>ハッコウ</t>
    </rPh>
    <rPh sb="55" eb="56">
      <t>フ</t>
    </rPh>
    <rPh sb="61" eb="63">
      <t>ゲンイン</t>
    </rPh>
    <rPh sb="70" eb="72">
      <t>コンゴ</t>
    </rPh>
    <rPh sb="73" eb="75">
      <t>ショウカン</t>
    </rPh>
    <rPh sb="79" eb="80">
      <t>サ</t>
    </rPh>
    <rPh sb="85" eb="87">
      <t>ミコ</t>
    </rPh>
    <rPh sb="94" eb="96">
      <t>ケイヒ</t>
    </rPh>
    <rPh sb="96" eb="98">
      <t>カイシュウ</t>
    </rPh>
    <rPh sb="98" eb="99">
      <t>リツ</t>
    </rPh>
    <rPh sb="101" eb="103">
      <t>ルイジ</t>
    </rPh>
    <rPh sb="103" eb="105">
      <t>ダンタイ</t>
    </rPh>
    <rPh sb="105" eb="107">
      <t>ヘイキン</t>
    </rPh>
    <rPh sb="108" eb="110">
      <t>シタマワ</t>
    </rPh>
    <rPh sb="117" eb="120">
      <t>チホウサイ</t>
    </rPh>
    <rPh sb="121" eb="123">
      <t>ショウカン</t>
    </rPh>
    <rPh sb="126" eb="128">
      <t>イッパン</t>
    </rPh>
    <rPh sb="128" eb="130">
      <t>ザイゲン</t>
    </rPh>
    <rPh sb="131" eb="133">
      <t>クリイレ</t>
    </rPh>
    <rPh sb="134" eb="136">
      <t>イゾン</t>
    </rPh>
    <rPh sb="139" eb="140">
      <t>エ</t>
    </rPh>
    <rPh sb="142" eb="144">
      <t>ジョウキョウ</t>
    </rPh>
    <rPh sb="151" eb="153">
      <t>コンゴ</t>
    </rPh>
    <rPh sb="154" eb="156">
      <t>カノウ</t>
    </rPh>
    <rPh sb="157" eb="158">
      <t>カギ</t>
    </rPh>
    <rPh sb="159" eb="161">
      <t>ケイエイ</t>
    </rPh>
    <rPh sb="161" eb="163">
      <t>カイゼン</t>
    </rPh>
    <rPh sb="164" eb="165">
      <t>ツト</t>
    </rPh>
    <rPh sb="171" eb="173">
      <t>オスイ</t>
    </rPh>
    <rPh sb="173" eb="175">
      <t>ショリ</t>
    </rPh>
    <rPh sb="175" eb="177">
      <t>ゲンカ</t>
    </rPh>
    <rPh sb="179" eb="181">
      <t>ルイジ</t>
    </rPh>
    <rPh sb="181" eb="183">
      <t>ダンタイ</t>
    </rPh>
    <rPh sb="183" eb="185">
      <t>ヘイキン</t>
    </rPh>
    <rPh sb="186" eb="188">
      <t>ウワマワ</t>
    </rPh>
    <rPh sb="193" eb="196">
      <t>テキセイカ</t>
    </rPh>
    <rPh sb="197" eb="198">
      <t>ツト</t>
    </rPh>
    <rPh sb="204" eb="207">
      <t>スイセンカ</t>
    </rPh>
    <rPh sb="207" eb="208">
      <t>リツ</t>
    </rPh>
    <rPh sb="210" eb="212">
      <t>ルイジ</t>
    </rPh>
    <rPh sb="212" eb="214">
      <t>ダンタイ</t>
    </rPh>
    <rPh sb="214" eb="216">
      <t>ヘイキン</t>
    </rPh>
    <rPh sb="217" eb="219">
      <t>シタマワ</t>
    </rPh>
    <rPh sb="226" eb="228">
      <t>セツゾク</t>
    </rPh>
    <rPh sb="228" eb="230">
      <t>スイシン</t>
    </rPh>
    <rPh sb="231" eb="232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</si>
</sst>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1.82</c:v>
                </c:pt>
                <c:pt idx="1">
                  <c:v>1.39</c:v>
                </c:pt>
                <c:pt idx="2">
                  <c:v>0.96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B-4C55-B078-1C9B26DFB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0.33</c:v>
                </c:pt>
                <c:pt idx="1">
                  <c:v>0.21</c:v>
                </c:pt>
                <c:pt idx="2">
                  <c:v>0.16</c:v>
                </c:pt>
                <c:pt idx="3">
                  <c:v>0.13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B-4C55-B078-1C9B26DFB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405.17</c:v>
                </c:pt>
                <c:pt idx="1">
                  <c:v>30.31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32.92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F-42D4-B860-132695C6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44.89</c:v>
                </c:pt>
                <c:pt idx="1">
                  <c:v>40.75</c:v>
                </c:pt>
                <c:pt idx="2">
                  <c:v>53.5</c:v>
                </c:pt>
                <c:pt idx="3">
                  <c:v>52.58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F-42D4-B860-132695C6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66.78</c:v>
                </c:pt>
                <c:pt idx="1">
                  <c:v>70.25</c:v>
                </c:pt>
                <c:pt idx="2">
                  <c:v>66.94</c:v>
                </c:pt>
                <c:pt idx="3">
                  <c:v>70.05</c:v>
                </c:pt>
                <c:pt idx="4">
                  <c:v>68.209999999999994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D-4A0B-B9C1-61EEFF432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64.89</c:v>
                </c:pt>
                <c:pt idx="1">
                  <c:v>64.97</c:v>
                </c:pt>
                <c:pt idx="2">
                  <c:v>83.51</c:v>
                </c:pt>
                <c:pt idx="3">
                  <c:v>83.02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D-4A0B-B9C1-61EEFF432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83.82</c:v>
                </c:pt>
                <c:pt idx="1">
                  <c:v>63.55</c:v>
                </c:pt>
                <c:pt idx="2">
                  <c:v>70.25</c:v>
                </c:pt>
                <c:pt idx="3">
                  <c:v>58.8</c:v>
                </c:pt>
                <c:pt idx="4">
                  <c:v>71.95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9-493B-8A89-91A4F9A58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9-493B-8A89-91A4F9A58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D-43EE-8B4D-13CB44F5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D-43EE-8B4D-13CB44F5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A-441F-A9B4-7B8AD50C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A-441F-A9B4-7B8AD50C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A-4EA1-AB8F-E13173D35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BA-4EA1-AB8F-E13173D35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5-4711-92FD-653277C0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65-4711-92FD-653277C0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4110.6099999999997</c:v>
                </c:pt>
                <c:pt idx="2">
                  <c:v>2881.01</c:v>
                </c:pt>
                <c:pt idx="3">
                  <c:v>3966.67</c:v>
                </c:pt>
                <c:pt idx="4">
                  <c:v>4559.53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7-46F2-8587-84202F585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1240.1600000000001</c:v>
                </c:pt>
                <c:pt idx="1">
                  <c:v>1193.49</c:v>
                </c:pt>
                <c:pt idx="2">
                  <c:v>966.33</c:v>
                </c:pt>
                <c:pt idx="3">
                  <c:v>958.81</c:v>
                </c:pt>
                <c:pt idx="4">
                  <c:v>1001.3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7-46F2-8587-84202F585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37.58</c:v>
                </c:pt>
                <c:pt idx="1">
                  <c:v>66.66</c:v>
                </c:pt>
                <c:pt idx="2">
                  <c:v>61.29</c:v>
                </c:pt>
                <c:pt idx="3">
                  <c:v>52.71</c:v>
                </c:pt>
                <c:pt idx="4">
                  <c:v>51.57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F-4BE0-8F73-14F80083B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60.17</c:v>
                </c:pt>
                <c:pt idx="1">
                  <c:v>65.569999999999993</c:v>
                </c:pt>
                <c:pt idx="2">
                  <c:v>81.739999999999995</c:v>
                </c:pt>
                <c:pt idx="3">
                  <c:v>82.88</c:v>
                </c:pt>
                <c:pt idx="4">
                  <c:v>81.88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0F-4BE0-8F73-14F80083B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524.91</c:v>
                </c:pt>
                <c:pt idx="1">
                  <c:v>282.14999999999998</c:v>
                </c:pt>
                <c:pt idx="2">
                  <c:v>302.52</c:v>
                </c:pt>
                <c:pt idx="3">
                  <c:v>352.01</c:v>
                </c:pt>
                <c:pt idx="4">
                  <c:v>363.67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6-4402-918E-B92C0E57B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281.52999999999997</c:v>
                </c:pt>
                <c:pt idx="1">
                  <c:v>263.04000000000002</c:v>
                </c:pt>
                <c:pt idx="2">
                  <c:v>194.31</c:v>
                </c:pt>
                <c:pt idx="3">
                  <c:v>190.99</c:v>
                </c:pt>
                <c:pt idx="4">
                  <c:v>187.55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6-4402-918E-B92C0E57B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岩手県　野田村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Cc2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4220</v>
      </c>
      <c r="AM8" s="51"/>
      <c r="AN8" s="51"/>
      <c r="AO8" s="51"/>
      <c r="AP8" s="51"/>
      <c r="AQ8" s="51"/>
      <c r="AR8" s="51"/>
      <c r="AS8" s="51"/>
      <c r="AT8" s="46">
        <f>データ!T6</f>
        <v>80.8</v>
      </c>
      <c r="AU8" s="46"/>
      <c r="AV8" s="46"/>
      <c r="AW8" s="46"/>
      <c r="AX8" s="46"/>
      <c r="AY8" s="46"/>
      <c r="AZ8" s="46"/>
      <c r="BA8" s="46"/>
      <c r="BB8" s="46">
        <f>データ!U6</f>
        <v>52.23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67.91</v>
      </c>
      <c r="Q10" s="46"/>
      <c r="R10" s="46"/>
      <c r="S10" s="46"/>
      <c r="T10" s="46"/>
      <c r="U10" s="46"/>
      <c r="V10" s="46"/>
      <c r="W10" s="46">
        <f>データ!Q6</f>
        <v>83.33</v>
      </c>
      <c r="X10" s="46"/>
      <c r="Y10" s="46"/>
      <c r="Z10" s="46"/>
      <c r="AA10" s="46"/>
      <c r="AB10" s="46"/>
      <c r="AC10" s="46"/>
      <c r="AD10" s="51">
        <f>データ!R6</f>
        <v>3300</v>
      </c>
      <c r="AE10" s="51"/>
      <c r="AF10" s="51"/>
      <c r="AG10" s="51"/>
      <c r="AH10" s="51"/>
      <c r="AI10" s="51"/>
      <c r="AJ10" s="51"/>
      <c r="AK10" s="2"/>
      <c r="AL10" s="51">
        <f>データ!V6</f>
        <v>2853</v>
      </c>
      <c r="AM10" s="51"/>
      <c r="AN10" s="51"/>
      <c r="AO10" s="51"/>
      <c r="AP10" s="51"/>
      <c r="AQ10" s="51"/>
      <c r="AR10" s="51"/>
      <c r="AS10" s="51"/>
      <c r="AT10" s="46">
        <f>データ!W6</f>
        <v>1</v>
      </c>
      <c r="AU10" s="46"/>
      <c r="AV10" s="46"/>
      <c r="AW10" s="46"/>
      <c r="AX10" s="46"/>
      <c r="AY10" s="46"/>
      <c r="AZ10" s="46"/>
      <c r="BA10" s="46"/>
      <c r="BB10" s="46">
        <f>データ!X6</f>
        <v>2853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43</v>
      </c>
      <c r="N86" s="26" t="s">
        <v>43</v>
      </c>
      <c r="O86" s="26" t="str">
        <f>データ!EO6</f>
        <v>【0.22】</v>
      </c>
    </row>
  </sheetData>
  <sheetProtection algorithmName="SHA-512" hashValue="Tv2IFrW0uB2H+Nb362PqEJO9Tp6I6I/Ytrl6uy26VzB6mQ/bb5NcfcEQExS6P1qDUW69MfzgvRk7T1bdd0A+Mw==" saltValue="Eacuavo03cl6Eiy4hh8uK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2019</v>
      </c>
      <c r="C6" s="33">
        <f t="shared" ref="C6:X6" si="3">C7</f>
        <v>35033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岩手県　野田村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67.91</v>
      </c>
      <c r="Q6" s="34">
        <f t="shared" si="3"/>
        <v>83.33</v>
      </c>
      <c r="R6" s="34">
        <f t="shared" si="3"/>
        <v>3300</v>
      </c>
      <c r="S6" s="34">
        <f t="shared" si="3"/>
        <v>4220</v>
      </c>
      <c r="T6" s="34">
        <f t="shared" si="3"/>
        <v>80.8</v>
      </c>
      <c r="U6" s="34">
        <f t="shared" si="3"/>
        <v>52.23</v>
      </c>
      <c r="V6" s="34">
        <f t="shared" si="3"/>
        <v>2853</v>
      </c>
      <c r="W6" s="34">
        <f t="shared" si="3"/>
        <v>1</v>
      </c>
      <c r="X6" s="34">
        <f t="shared" si="3"/>
        <v>2853</v>
      </c>
      <c r="Y6" s="35">
        <f>IF(Y7="",NA(),Y7)</f>
        <v>83.82</v>
      </c>
      <c r="Z6" s="35">
        <f t="shared" ref="Z6:AH6" si="4">IF(Z7="",NA(),Z7)</f>
        <v>63.55</v>
      </c>
      <c r="AA6" s="35">
        <f t="shared" si="4"/>
        <v>70.25</v>
      </c>
      <c r="AB6" s="35">
        <f t="shared" si="4"/>
        <v>58.8</v>
      </c>
      <c r="AC6" s="35">
        <f t="shared" si="4"/>
        <v>71.95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4110.6099999999997</v>
      </c>
      <c r="BH6" s="35">
        <f t="shared" si="7"/>
        <v>2881.01</v>
      </c>
      <c r="BI6" s="35">
        <f t="shared" si="7"/>
        <v>3966.67</v>
      </c>
      <c r="BJ6" s="35">
        <f t="shared" si="7"/>
        <v>4559.53</v>
      </c>
      <c r="BK6" s="35">
        <f t="shared" si="7"/>
        <v>1240.1600000000001</v>
      </c>
      <c r="BL6" s="35">
        <f t="shared" si="7"/>
        <v>1193.49</v>
      </c>
      <c r="BM6" s="35">
        <f t="shared" si="7"/>
        <v>966.33</v>
      </c>
      <c r="BN6" s="35">
        <f t="shared" si="7"/>
        <v>958.81</v>
      </c>
      <c r="BO6" s="35">
        <f t="shared" si="7"/>
        <v>1001.3</v>
      </c>
      <c r="BP6" s="34" t="str">
        <f>IF(BP7="","",IF(BP7="-","【-】","【"&amp;SUBSTITUTE(TEXT(BP7,"#,##0.00"),"-","△")&amp;"】"))</f>
        <v>【682.51】</v>
      </c>
      <c r="BQ6" s="35">
        <f>IF(BQ7="",NA(),BQ7)</f>
        <v>37.58</v>
      </c>
      <c r="BR6" s="35">
        <f t="shared" ref="BR6:BZ6" si="8">IF(BR7="",NA(),BR7)</f>
        <v>66.66</v>
      </c>
      <c r="BS6" s="35">
        <f t="shared" si="8"/>
        <v>61.29</v>
      </c>
      <c r="BT6" s="35">
        <f t="shared" si="8"/>
        <v>52.71</v>
      </c>
      <c r="BU6" s="35">
        <f t="shared" si="8"/>
        <v>51.57</v>
      </c>
      <c r="BV6" s="35">
        <f t="shared" si="8"/>
        <v>60.17</v>
      </c>
      <c r="BW6" s="35">
        <f t="shared" si="8"/>
        <v>65.569999999999993</v>
      </c>
      <c r="BX6" s="35">
        <f t="shared" si="8"/>
        <v>81.739999999999995</v>
      </c>
      <c r="BY6" s="35">
        <f t="shared" si="8"/>
        <v>82.88</v>
      </c>
      <c r="BZ6" s="35">
        <f t="shared" si="8"/>
        <v>81.88</v>
      </c>
      <c r="CA6" s="34" t="str">
        <f>IF(CA7="","",IF(CA7="-","【-】","【"&amp;SUBSTITUTE(TEXT(CA7,"#,##0.00"),"-","△")&amp;"】"))</f>
        <v>【100.34】</v>
      </c>
      <c r="CB6" s="35">
        <f>IF(CB7="",NA(),CB7)</f>
        <v>524.91</v>
      </c>
      <c r="CC6" s="35">
        <f t="shared" ref="CC6:CK6" si="9">IF(CC7="",NA(),CC7)</f>
        <v>282.14999999999998</v>
      </c>
      <c r="CD6" s="35">
        <f t="shared" si="9"/>
        <v>302.52</v>
      </c>
      <c r="CE6" s="35">
        <f t="shared" si="9"/>
        <v>352.01</v>
      </c>
      <c r="CF6" s="35">
        <f t="shared" si="9"/>
        <v>363.67</v>
      </c>
      <c r="CG6" s="35">
        <f t="shared" si="9"/>
        <v>281.52999999999997</v>
      </c>
      <c r="CH6" s="35">
        <f t="shared" si="9"/>
        <v>263.04000000000002</v>
      </c>
      <c r="CI6" s="35">
        <f t="shared" si="9"/>
        <v>194.31</v>
      </c>
      <c r="CJ6" s="35">
        <f t="shared" si="9"/>
        <v>190.99</v>
      </c>
      <c r="CK6" s="35">
        <f t="shared" si="9"/>
        <v>187.55</v>
      </c>
      <c r="CL6" s="34" t="str">
        <f>IF(CL7="","",IF(CL7="-","【-】","【"&amp;SUBSTITUTE(TEXT(CL7,"#,##0.00"),"-","△")&amp;"】"))</f>
        <v>【136.15】</v>
      </c>
      <c r="CM6" s="35">
        <f>IF(CM7="",NA(),CM7)</f>
        <v>405.17</v>
      </c>
      <c r="CN6" s="35">
        <f t="shared" ref="CN6:CV6" si="10">IF(CN7="",NA(),CN7)</f>
        <v>30.31</v>
      </c>
      <c r="CO6" s="34">
        <f t="shared" si="10"/>
        <v>0</v>
      </c>
      <c r="CP6" s="34">
        <f t="shared" si="10"/>
        <v>0</v>
      </c>
      <c r="CQ6" s="35">
        <f t="shared" si="10"/>
        <v>32.92</v>
      </c>
      <c r="CR6" s="35">
        <f t="shared" si="10"/>
        <v>44.89</v>
      </c>
      <c r="CS6" s="35">
        <f t="shared" si="10"/>
        <v>40.75</v>
      </c>
      <c r="CT6" s="35">
        <f t="shared" si="10"/>
        <v>53.5</v>
      </c>
      <c r="CU6" s="35">
        <f t="shared" si="10"/>
        <v>52.58</v>
      </c>
      <c r="CV6" s="35">
        <f t="shared" si="10"/>
        <v>50.94</v>
      </c>
      <c r="CW6" s="34" t="str">
        <f>IF(CW7="","",IF(CW7="-","【-】","【"&amp;SUBSTITUTE(TEXT(CW7,"#,##0.00"),"-","△")&amp;"】"))</f>
        <v>【59.64】</v>
      </c>
      <c r="CX6" s="35">
        <f>IF(CX7="",NA(),CX7)</f>
        <v>66.78</v>
      </c>
      <c r="CY6" s="35">
        <f t="shared" ref="CY6:DG6" si="11">IF(CY7="",NA(),CY7)</f>
        <v>70.25</v>
      </c>
      <c r="CZ6" s="35">
        <f t="shared" si="11"/>
        <v>66.94</v>
      </c>
      <c r="DA6" s="35">
        <f t="shared" si="11"/>
        <v>70.05</v>
      </c>
      <c r="DB6" s="35">
        <f t="shared" si="11"/>
        <v>68.209999999999994</v>
      </c>
      <c r="DC6" s="35">
        <f t="shared" si="11"/>
        <v>64.89</v>
      </c>
      <c r="DD6" s="35">
        <f t="shared" si="11"/>
        <v>64.97</v>
      </c>
      <c r="DE6" s="35">
        <f t="shared" si="11"/>
        <v>83.51</v>
      </c>
      <c r="DF6" s="35">
        <f t="shared" si="11"/>
        <v>83.02</v>
      </c>
      <c r="DG6" s="35">
        <f t="shared" si="11"/>
        <v>82.55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1.82</v>
      </c>
      <c r="EF6" s="35">
        <f t="shared" ref="EF6:EN6" si="14">IF(EF7="",NA(),EF7)</f>
        <v>1.39</v>
      </c>
      <c r="EG6" s="35">
        <f t="shared" si="14"/>
        <v>0.96</v>
      </c>
      <c r="EH6" s="34">
        <f t="shared" si="14"/>
        <v>0</v>
      </c>
      <c r="EI6" s="34">
        <f t="shared" si="14"/>
        <v>0</v>
      </c>
      <c r="EJ6" s="35">
        <f t="shared" si="14"/>
        <v>0.33</v>
      </c>
      <c r="EK6" s="35">
        <f t="shared" si="14"/>
        <v>0.21</v>
      </c>
      <c r="EL6" s="35">
        <f t="shared" si="14"/>
        <v>0.16</v>
      </c>
      <c r="EM6" s="35">
        <f t="shared" si="14"/>
        <v>0.13</v>
      </c>
      <c r="EN6" s="35">
        <f t="shared" si="14"/>
        <v>0.15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35033</v>
      </c>
      <c r="D7" s="37">
        <v>47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67.91</v>
      </c>
      <c r="Q7" s="38">
        <v>83.33</v>
      </c>
      <c r="R7" s="38">
        <v>3300</v>
      </c>
      <c r="S7" s="38">
        <v>4220</v>
      </c>
      <c r="T7" s="38">
        <v>80.8</v>
      </c>
      <c r="U7" s="38">
        <v>52.23</v>
      </c>
      <c r="V7" s="38">
        <v>2853</v>
      </c>
      <c r="W7" s="38">
        <v>1</v>
      </c>
      <c r="X7" s="38">
        <v>2853</v>
      </c>
      <c r="Y7" s="38">
        <v>83.82</v>
      </c>
      <c r="Z7" s="38">
        <v>63.55</v>
      </c>
      <c r="AA7" s="38">
        <v>70.25</v>
      </c>
      <c r="AB7" s="38">
        <v>58.8</v>
      </c>
      <c r="AC7" s="38">
        <v>71.95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4110.6099999999997</v>
      </c>
      <c r="BH7" s="38">
        <v>2881.01</v>
      </c>
      <c r="BI7" s="38">
        <v>3966.67</v>
      </c>
      <c r="BJ7" s="38">
        <v>4559.53</v>
      </c>
      <c r="BK7" s="38">
        <v>1240.1600000000001</v>
      </c>
      <c r="BL7" s="38">
        <v>1193.49</v>
      </c>
      <c r="BM7" s="38">
        <v>966.33</v>
      </c>
      <c r="BN7" s="38">
        <v>958.81</v>
      </c>
      <c r="BO7" s="38">
        <v>1001.3</v>
      </c>
      <c r="BP7" s="38">
        <v>682.51</v>
      </c>
      <c r="BQ7" s="38">
        <v>37.58</v>
      </c>
      <c r="BR7" s="38">
        <v>66.66</v>
      </c>
      <c r="BS7" s="38">
        <v>61.29</v>
      </c>
      <c r="BT7" s="38">
        <v>52.71</v>
      </c>
      <c r="BU7" s="38">
        <v>51.57</v>
      </c>
      <c r="BV7" s="38">
        <v>60.17</v>
      </c>
      <c r="BW7" s="38">
        <v>65.569999999999993</v>
      </c>
      <c r="BX7" s="38">
        <v>81.739999999999995</v>
      </c>
      <c r="BY7" s="38">
        <v>82.88</v>
      </c>
      <c r="BZ7" s="38">
        <v>81.88</v>
      </c>
      <c r="CA7" s="38">
        <v>100.34</v>
      </c>
      <c r="CB7" s="38">
        <v>524.91</v>
      </c>
      <c r="CC7" s="38">
        <v>282.14999999999998</v>
      </c>
      <c r="CD7" s="38">
        <v>302.52</v>
      </c>
      <c r="CE7" s="38">
        <v>352.01</v>
      </c>
      <c r="CF7" s="38">
        <v>363.67</v>
      </c>
      <c r="CG7" s="38">
        <v>281.52999999999997</v>
      </c>
      <c r="CH7" s="38">
        <v>263.04000000000002</v>
      </c>
      <c r="CI7" s="38">
        <v>194.31</v>
      </c>
      <c r="CJ7" s="38">
        <v>190.99</v>
      </c>
      <c r="CK7" s="38">
        <v>187.55</v>
      </c>
      <c r="CL7" s="38">
        <v>136.15</v>
      </c>
      <c r="CM7" s="38">
        <v>405.17</v>
      </c>
      <c r="CN7" s="38">
        <v>30.31</v>
      </c>
      <c r="CO7" s="38">
        <v>0</v>
      </c>
      <c r="CP7" s="38">
        <v>0</v>
      </c>
      <c r="CQ7" s="38">
        <v>32.92</v>
      </c>
      <c r="CR7" s="38">
        <v>44.89</v>
      </c>
      <c r="CS7" s="38">
        <v>40.75</v>
      </c>
      <c r="CT7" s="38">
        <v>53.5</v>
      </c>
      <c r="CU7" s="38">
        <v>52.58</v>
      </c>
      <c r="CV7" s="38">
        <v>50.94</v>
      </c>
      <c r="CW7" s="38">
        <v>59.64</v>
      </c>
      <c r="CX7" s="38">
        <v>66.78</v>
      </c>
      <c r="CY7" s="38">
        <v>70.25</v>
      </c>
      <c r="CZ7" s="38">
        <v>66.94</v>
      </c>
      <c r="DA7" s="38">
        <v>70.05</v>
      </c>
      <c r="DB7" s="38">
        <v>68.209999999999994</v>
      </c>
      <c r="DC7" s="38">
        <v>64.89</v>
      </c>
      <c r="DD7" s="38">
        <v>64.97</v>
      </c>
      <c r="DE7" s="38">
        <v>83.51</v>
      </c>
      <c r="DF7" s="38">
        <v>83.02</v>
      </c>
      <c r="DG7" s="38">
        <v>82.55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1.82</v>
      </c>
      <c r="EF7" s="38">
        <v>1.39</v>
      </c>
      <c r="EG7" s="38">
        <v>0.96</v>
      </c>
      <c r="EH7" s="38">
        <v>0</v>
      </c>
      <c r="EI7" s="38">
        <v>0</v>
      </c>
      <c r="EJ7" s="38">
        <v>0.33</v>
      </c>
      <c r="EK7" s="38">
        <v>0.21</v>
      </c>
      <c r="EL7" s="38">
        <v>0.16</v>
      </c>
      <c r="EM7" s="38">
        <v>0.13</v>
      </c>
      <c r="EN7" s="38">
        <v>0.15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5" x14ac:dyDescent="0.15">
      <c r="B13" t="s">
        <v>111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市町村課</cp:lastModifiedBy>
  <cp:lastPrinted>2021-02-22T06:12:50Z</cp:lastPrinted>
  <dcterms:created xsi:type="dcterms:W3CDTF">2020-12-04T02:42:27Z</dcterms:created>
  <dcterms:modified xsi:type="dcterms:W3CDTF">2021-02-22T06:12:52Z</dcterms:modified>
  <cp:category/>
</cp:coreProperties>
</file>