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f-kensetsu2\Desktop\28_普代村\"/>
    </mc:Choice>
  </mc:AlternateContent>
  <xr:revisionPtr revIDLastSave="0" documentId="13_ncr:1_{042E8E5B-3345-48F4-9CC9-EE631345E9CB}" xr6:coauthVersionLast="36" xr6:coauthVersionMax="36" xr10:uidLastSave="{00000000-0000-0000-0000-000000000000}"/>
  <workbookProtection workbookAlgorithmName="SHA-512" workbookHashValue="xgUb37qttjg291y2hRFUhn4iEFMm170rYgWklMVwWM0s7HCTfL7AmD0a8yE1AVo6/tuz60jSJzxldxaN1uCQXA==" workbookSaltValue="BCRJfmOrF4G+FaELv9YnM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E86" i="4"/>
  <c r="AT10" i="4"/>
  <c r="AL10" i="4"/>
  <c r="P10" i="4"/>
  <c r="I10" i="4"/>
  <c r="P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<sst xmlns="http://schemas.openxmlformats.org/spreadsheetml/2006/main" count="236" uniqueCount="118">
  <si>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</si>
  <si>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</si>
  <si>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</si>
  <si>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</si>
  <si>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</si>
  <si>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</si>
  <si>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</si>
  <si>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</si>
  <si>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</si>
  <si>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</si>
  <si>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</si>
  <si>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</si>
  <si>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</si>
  <si>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</si>
  <si>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</si>
  <si>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</si>
  <si>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</si>
  <si>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</si>
  <si>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</si>
  <si>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</si>
  <si>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</si>
  <si>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</si>
  <si>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</si>
  <si>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</si>
  <si>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</si>
  <si>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</si>
  <si>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</si>
  <si>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</si>
  <si>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</si>
  <si>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</si>
  <si>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</si>
  <si>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</si>
  <si>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</si>
  <si>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</si>
  <si>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</si>
  <si>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</si>
  <si>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</si>
  <si>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</si>
  <si>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</si>
  <si>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</si>
  <si>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</si>
  <si>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</si>
  <si>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</si>
  <si>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</si>
  <si>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</si>
  <si>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</si>
  <si>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</si>
  <si>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</si>
  <si>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</si>
  <si>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</si>
  <si>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</si>
  <si>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</si>
  <si>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</si>
  <si>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</si>
  <si>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</si>
  <si>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</si>
  <si>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</si>
  <si>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</si>
  <si>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</si>
  <si>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</si>
  <si>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</si>
  <si>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</si>
  <si>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</si>
  <si>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</si>
  <si>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</si>
  <si>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</si>
  <si>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</si>
  <si>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</si>
  <si>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</si>
  <si>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</si>
  <si>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</si>
  <si>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</si>
  <si>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</si>
  <si>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</si>
  <si>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</si>
  <si>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</si>
  <si>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</si>
  <si>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</si>
  <si>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</si>
  <si>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</si>
  <si>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</si>
  <si>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</si>
  <si>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</si>
  <si>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</si>
  <si>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</si>
  <si>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</si>
  <si>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</si>
  <si>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</si>
  <si>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</si>
  <si>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</si>
  <si>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</si>
  <si>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</si>
  <si>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</si>
  <si>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</si>
  <si>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</si>
  <si>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</si>
  <si>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</si>
  <si>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普代村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</si>
  <si>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</si>
  <si>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</si>
  <si>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</si>
  <si>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</si>
  <si>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</si>
  <si>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</si>
  <si>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</si>
  <si>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</si>
  <si>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</si>
  <si>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</si>
  <si>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</si>
  <si>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</si>
  <si>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</si>
  <si>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</si>
  <si>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</si>
  <si>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</si>
  <si>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</si>
  <si>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本村の漁業集落排水施設は供用開始から19年となっており、管渠等の法的耐用年数の到達はまだ先となっている。そのため、当面は計画的な機械類の更新を行いながら施設の万全な維持管理に努めていく。
　</t>
    <rPh sb="1" eb="3">
      <t>ホンソン</t>
    </rPh>
    <rPh sb="4" eb="6">
      <t>ギョギョウ</t>
    </rPh>
    <rPh sb="6" eb="8">
      <t>シュウラク</t>
    </rPh>
    <rPh sb="8" eb="10">
      <t>ハイスイ</t>
    </rPh>
    <rPh sb="10" eb="12">
      <t>シセツ</t>
    </rPh>
    <rPh sb="13" eb="15">
      <t>キョウヨウ</t>
    </rPh>
    <rPh sb="15" eb="17">
      <t>カイシ</t>
    </rPh>
    <rPh sb="21" eb="22">
      <t>ネン</t>
    </rPh>
    <rPh sb="29" eb="31">
      <t>カンキョ</t>
    </rPh>
    <rPh sb="31" eb="32">
      <t>トウ</t>
    </rPh>
    <rPh sb="33" eb="35">
      <t>ホウテキ</t>
    </rPh>
    <rPh sb="35" eb="37">
      <t>タイヨウ</t>
    </rPh>
    <rPh sb="37" eb="39">
      <t>ネンスウ</t>
    </rPh>
    <rPh sb="40" eb="42">
      <t>トウタツ</t>
    </rPh>
    <rPh sb="45" eb="46">
      <t>サキ</t>
    </rPh>
    <rPh sb="58" eb="60">
      <t>トウメン</t>
    </rPh>
    <rPh sb="61" eb="64">
      <t>ケイカクテキ</t>
    </rPh>
    <rPh sb="65" eb="68">
      <t>キカイルイ</t>
    </rPh>
    <rPh sb="69" eb="71">
      <t>コウシン</t>
    </rPh>
    <rPh sb="72" eb="73">
      <t>オコナ</t>
    </rPh>
    <rPh sb="77" eb="79">
      <t>シセツ</t>
    </rPh>
    <rPh sb="80" eb="82">
      <t>バンゼン</t>
    </rPh>
    <rPh sb="83" eb="85">
      <t>イジ</t>
    </rPh>
    <rPh sb="85" eb="87">
      <t>カンリ</t>
    </rPh>
    <rPh sb="88" eb="89">
      <t>ツト</t>
    </rPh>
    <phoneticPr fontId="4"/>
  </si>
  <si>
    <t>　処理区域内の人口減少や建設作業員宿舎の撤退などが重なり、使用料収入が急激に減少したため、各指標の数値が軒並み悪化した。
　この経営状態を改善させるためには、使用料の見直しやコストの縮減等、経営の効率化を進めることが急務である。</t>
    <rPh sb="1" eb="3">
      <t>ショリ</t>
    </rPh>
    <rPh sb="3" eb="5">
      <t>クイキ</t>
    </rPh>
    <rPh sb="5" eb="6">
      <t>ナイ</t>
    </rPh>
    <rPh sb="7" eb="9">
      <t>ジンコウ</t>
    </rPh>
    <rPh sb="9" eb="11">
      <t>ゲンショウ</t>
    </rPh>
    <rPh sb="12" eb="14">
      <t>ケンセツ</t>
    </rPh>
    <rPh sb="14" eb="17">
      <t>サギョウイン</t>
    </rPh>
    <rPh sb="17" eb="19">
      <t>シュクシャ</t>
    </rPh>
    <rPh sb="20" eb="22">
      <t>テッタイ</t>
    </rPh>
    <rPh sb="25" eb="26">
      <t>カサ</t>
    </rPh>
    <rPh sb="29" eb="32">
      <t>シヨウリョウ</t>
    </rPh>
    <rPh sb="32" eb="34">
      <t>シュウニュウ</t>
    </rPh>
    <rPh sb="35" eb="37">
      <t>キュウゲキ</t>
    </rPh>
    <rPh sb="38" eb="40">
      <t>ゲンショウ</t>
    </rPh>
    <rPh sb="45" eb="48">
      <t>カクシヒョウ</t>
    </rPh>
    <rPh sb="49" eb="51">
      <t>スウチ</t>
    </rPh>
    <rPh sb="52" eb="54">
      <t>ノキナ</t>
    </rPh>
    <rPh sb="55" eb="57">
      <t>アッカ</t>
    </rPh>
    <rPh sb="64" eb="66">
      <t>ケイエイ</t>
    </rPh>
    <rPh sb="66" eb="68">
      <t>ジョウタイ</t>
    </rPh>
    <rPh sb="69" eb="71">
      <t>カイゼン</t>
    </rPh>
    <rPh sb="79" eb="82">
      <t>シヨウリョウ</t>
    </rPh>
    <rPh sb="83" eb="85">
      <t>ミナオ</t>
    </rPh>
    <rPh sb="91" eb="93">
      <t>シュクゲン</t>
    </rPh>
    <rPh sb="93" eb="94">
      <t>トウ</t>
    </rPh>
    <rPh sb="95" eb="97">
      <t>ケイエイ</t>
    </rPh>
    <rPh sb="98" eb="101">
      <t>コウリツカ</t>
    </rPh>
    <rPh sb="102" eb="103">
      <t>スス</t>
    </rPh>
    <rPh sb="108" eb="110">
      <t>キュウム</t>
    </rPh>
    <phoneticPr fontId="4"/>
  </si>
  <si>
    <t>　漁業が主力産業であり、国立公園区域内に位置する本村は、産業経済面はもとより、自然保護や観光面からも水質保全に強い責任を持って取り組まなければならない。特に下水道事業は、生活環境面及び産業振興面からも重要であり、本村唯一の集合処理施設となっている漁業集落排水施設は欠くことのできない施設である。
　施設使用料のみでは経営が成り立たない状況ではあるが、水質保全への責任と下水道事業の重要性からも、一般会計の繰入を継続しながら経営の健全化・効率化に努める。</t>
    <rPh sb="1" eb="3">
      <t>ギョギョウ</t>
    </rPh>
    <rPh sb="4" eb="6">
      <t>シュリョク</t>
    </rPh>
    <rPh sb="6" eb="8">
      <t>サンギョウ</t>
    </rPh>
    <rPh sb="12" eb="14">
      <t>コクリツ</t>
    </rPh>
    <rPh sb="14" eb="16">
      <t>コウエン</t>
    </rPh>
    <rPh sb="16" eb="18">
      <t>クイキ</t>
    </rPh>
    <rPh sb="18" eb="19">
      <t>ナイ</t>
    </rPh>
    <rPh sb="20" eb="22">
      <t>イチ</t>
    </rPh>
    <rPh sb="24" eb="26">
      <t>ホンソン</t>
    </rPh>
    <rPh sb="28" eb="30">
      <t>サンギョウ</t>
    </rPh>
    <rPh sb="30" eb="32">
      <t>ケイザイ</t>
    </rPh>
    <rPh sb="32" eb="33">
      <t>メン</t>
    </rPh>
    <rPh sb="39" eb="41">
      <t>シゼン</t>
    </rPh>
    <rPh sb="41" eb="43">
      <t>ホゴ</t>
    </rPh>
    <rPh sb="44" eb="46">
      <t>カンコウ</t>
    </rPh>
    <rPh sb="46" eb="47">
      <t>メン</t>
    </rPh>
    <rPh sb="50" eb="52">
      <t>スイシツ</t>
    </rPh>
    <rPh sb="52" eb="54">
      <t>ホゼン</t>
    </rPh>
    <rPh sb="55" eb="56">
      <t>ツヨ</t>
    </rPh>
    <rPh sb="57" eb="59">
      <t>セキニン</t>
    </rPh>
    <rPh sb="60" eb="61">
      <t>モ</t>
    </rPh>
    <rPh sb="63" eb="64">
      <t>ト</t>
    </rPh>
    <rPh sb="65" eb="66">
      <t>ク</t>
    </rPh>
    <rPh sb="76" eb="77">
      <t>トク</t>
    </rPh>
    <rPh sb="78" eb="81">
      <t>ゲスイドウ</t>
    </rPh>
    <rPh sb="81" eb="83">
      <t>ジギョウ</t>
    </rPh>
    <rPh sb="85" eb="87">
      <t>セイカツ</t>
    </rPh>
    <rPh sb="87" eb="89">
      <t>カンキョウ</t>
    </rPh>
    <rPh sb="89" eb="90">
      <t>メン</t>
    </rPh>
    <rPh sb="90" eb="91">
      <t>オヨ</t>
    </rPh>
    <rPh sb="92" eb="94">
      <t>サンギョウ</t>
    </rPh>
    <rPh sb="94" eb="96">
      <t>シンコウ</t>
    </rPh>
    <rPh sb="96" eb="97">
      <t>メン</t>
    </rPh>
    <rPh sb="100" eb="102">
      <t>ジュウヨウ</t>
    </rPh>
    <rPh sb="106" eb="108">
      <t>ホンソン</t>
    </rPh>
    <rPh sb="108" eb="110">
      <t>ユイイツ</t>
    </rPh>
    <rPh sb="111" eb="113">
      <t>シュウゴウ</t>
    </rPh>
    <rPh sb="113" eb="115">
      <t>ショリ</t>
    </rPh>
    <rPh sb="115" eb="117">
      <t>シセツ</t>
    </rPh>
    <rPh sb="123" eb="125">
      <t>ギョギョウ</t>
    </rPh>
    <rPh sb="125" eb="127">
      <t>シュウラク</t>
    </rPh>
    <rPh sb="127" eb="129">
      <t>ハイスイ</t>
    </rPh>
    <rPh sb="129" eb="131">
      <t>シセツ</t>
    </rPh>
    <rPh sb="132" eb="133">
      <t>カ</t>
    </rPh>
    <rPh sb="141" eb="143">
      <t>シセツ</t>
    </rPh>
    <rPh sb="149" eb="151">
      <t>シセツ</t>
    </rPh>
    <rPh sb="151" eb="153">
      <t>シヨウ</t>
    </rPh>
    <rPh sb="153" eb="154">
      <t>リョウ</t>
    </rPh>
    <rPh sb="158" eb="160">
      <t>ケイエイ</t>
    </rPh>
    <rPh sb="161" eb="162">
      <t>ナ</t>
    </rPh>
    <rPh sb="163" eb="164">
      <t>タ</t>
    </rPh>
    <rPh sb="167" eb="169">
      <t>ジョウキョウ</t>
    </rPh>
    <rPh sb="175" eb="177">
      <t>スイシツ</t>
    </rPh>
    <rPh sb="177" eb="179">
      <t>ホゼン</t>
    </rPh>
    <rPh sb="181" eb="183">
      <t>セキニン</t>
    </rPh>
    <rPh sb="184" eb="187">
      <t>ゲスイドウ</t>
    </rPh>
    <rPh sb="187" eb="189">
      <t>ジギョウ</t>
    </rPh>
    <rPh sb="190" eb="193">
      <t>ジュウヨウセイ</t>
    </rPh>
    <rPh sb="197" eb="199">
      <t>イッパン</t>
    </rPh>
    <rPh sb="199" eb="201">
      <t>カイケイ</t>
    </rPh>
    <rPh sb="202" eb="204">
      <t>クリイレ</t>
    </rPh>
    <rPh sb="205" eb="207">
      <t>ケイゾク</t>
    </rPh>
    <rPh sb="211" eb="213">
      <t>ケイエイ</t>
    </rPh>
    <rPh sb="214" eb="217">
      <t>ケンゼンカ</t>
    </rPh>
    <rPh sb="218" eb="221">
      <t>コウリツカ</t>
    </rPh>
    <rPh sb="222" eb="22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</si>
</sst>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8-4F57-A999-7A816E26233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0.01</c:v>
                </c:pt>
                <c:pt idx="2">
                  <c:v>0.09</c:v>
                </c:pt>
                <c:pt idx="3">
                  <c:v>0.02</c:v>
                </c:pt>
                <c:pt idx="4">
                  <c:v>0.01</c:v>
                </c:pt>
              </c:numCache>
            </c:numRef>
          </c:val>
          <c:smooth val="0"/>
          <c:extLst>
            <c:ext xmlns:c16="http://schemas.microsoft.com/office/drawing/2014/chart" uri="{C3380CC4-5D6E-409C-BE32-E72D297353CC}">
              <c16:uniqueId val="{00000001-34D8-4F57-A999-7A816E26233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37.5</c:v>
                </c:pt>
                <c:pt idx="1">
                  <c:v>51.7</c:v>
                </c:pt>
                <c:pt idx="2">
                  <c:v>51.7</c:v>
                </c:pt>
                <c:pt idx="3">
                  <c:v>44.32</c:v>
                </c:pt>
                <c:pt idx="4">
                  <c:v>37.5</c:v>
                </c:pt>
              </c:numCache>
            </c:numRef>
          </c:val>
          <c:extLst>
            <c:ext xmlns:c16="http://schemas.microsoft.com/office/drawing/2014/chart" uri="{C3380CC4-5D6E-409C-BE32-E72D297353CC}">
              <c16:uniqueId val="{00000000-7C02-4AA3-AB60-E5921867434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7C02-4AA3-AB60-E5921867434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EA4-4CBF-B6F6-647B26AFF9C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79.989999999999995</c:v>
                </c:pt>
                <c:pt idx="2">
                  <c:v>79.98</c:v>
                </c:pt>
                <c:pt idx="3">
                  <c:v>80.8</c:v>
                </c:pt>
                <c:pt idx="4">
                  <c:v>79.2</c:v>
                </c:pt>
              </c:numCache>
            </c:numRef>
          </c:val>
          <c:smooth val="0"/>
          <c:extLst>
            <c:ext xmlns:c16="http://schemas.microsoft.com/office/drawing/2014/chart" uri="{C3380CC4-5D6E-409C-BE32-E72D297353CC}">
              <c16:uniqueId val="{00000001-AEA4-4CBF-B6F6-647B26AFF9C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59.06</c:v>
                </c:pt>
                <c:pt idx="1">
                  <c:v>57.03</c:v>
                </c:pt>
                <c:pt idx="2">
                  <c:v>55.42</c:v>
                </c:pt>
                <c:pt idx="3">
                  <c:v>55.71</c:v>
                </c:pt>
                <c:pt idx="4">
                  <c:v>53.11</c:v>
                </c:pt>
              </c:numCache>
            </c:numRef>
          </c:val>
          <c:extLst>
            <c:ext xmlns:c16="http://schemas.microsoft.com/office/drawing/2014/chart" uri="{C3380CC4-5D6E-409C-BE32-E72D297353CC}">
              <c16:uniqueId val="{00000000-B79F-4AD9-A1A8-D8726D0AA70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9F-4AD9-A1A8-D8726D0AA70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94-47C7-9134-7C929B6A896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94-47C7-9134-7C929B6A896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30-4776-BF2C-298B2DA21C0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30-4776-BF2C-298B2DA21C0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5-4A50-B3BF-A9002616BD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5-4A50-B3BF-A9002616BD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0-4945-AF2E-677B311722C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0-4945-AF2E-677B311722C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1275.08</c:v>
                </c:pt>
                <c:pt idx="1">
                  <c:v>2309.2399999999998</c:v>
                </c:pt>
                <c:pt idx="2">
                  <c:v>2130.4499999999998</c:v>
                </c:pt>
                <c:pt idx="3">
                  <c:v>2102.9299999999998</c:v>
                </c:pt>
                <c:pt idx="4">
                  <c:v>2022.15</c:v>
                </c:pt>
              </c:numCache>
            </c:numRef>
          </c:val>
          <c:extLst>
            <c:ext xmlns:c16="http://schemas.microsoft.com/office/drawing/2014/chart" uri="{C3380CC4-5D6E-409C-BE32-E72D297353CC}">
              <c16:uniqueId val="{00000000-2B33-44C8-B1F4-8195E557FA6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1063.93</c:v>
                </c:pt>
                <c:pt idx="2">
                  <c:v>1060.8599999999999</c:v>
                </c:pt>
                <c:pt idx="3">
                  <c:v>1006.65</c:v>
                </c:pt>
                <c:pt idx="4">
                  <c:v>998.42</c:v>
                </c:pt>
              </c:numCache>
            </c:numRef>
          </c:val>
          <c:smooth val="0"/>
          <c:extLst>
            <c:ext xmlns:c16="http://schemas.microsoft.com/office/drawing/2014/chart" uri="{C3380CC4-5D6E-409C-BE32-E72D297353CC}">
              <c16:uniqueId val="{00000001-2B33-44C8-B1F4-8195E557FA6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42.4</c:v>
                </c:pt>
                <c:pt idx="1">
                  <c:v>44.4</c:v>
                </c:pt>
                <c:pt idx="2">
                  <c:v>41.09</c:v>
                </c:pt>
                <c:pt idx="3">
                  <c:v>37.020000000000003</c:v>
                </c:pt>
                <c:pt idx="4">
                  <c:v>36.51</c:v>
                </c:pt>
              </c:numCache>
            </c:numRef>
          </c:val>
          <c:extLst>
            <c:ext xmlns:c16="http://schemas.microsoft.com/office/drawing/2014/chart" uri="{C3380CC4-5D6E-409C-BE32-E72D297353CC}">
              <c16:uniqueId val="{00000000-38BC-4241-97EB-05B8111E424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46.26</c:v>
                </c:pt>
                <c:pt idx="2">
                  <c:v>45.81</c:v>
                </c:pt>
                <c:pt idx="3">
                  <c:v>43.43</c:v>
                </c:pt>
                <c:pt idx="4">
                  <c:v>41.41</c:v>
                </c:pt>
              </c:numCache>
            </c:numRef>
          </c:val>
          <c:smooth val="0"/>
          <c:extLst>
            <c:ext xmlns:c16="http://schemas.microsoft.com/office/drawing/2014/chart" uri="{C3380CC4-5D6E-409C-BE32-E72D297353CC}">
              <c16:uniqueId val="{00000001-38BC-4241-97EB-05B8111E424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565.32000000000005</c:v>
                </c:pt>
                <c:pt idx="1">
                  <c:v>399.11</c:v>
                </c:pt>
                <c:pt idx="2">
                  <c:v>431.17</c:v>
                </c:pt>
                <c:pt idx="3">
                  <c:v>517.44000000000005</c:v>
                </c:pt>
                <c:pt idx="4">
                  <c:v>583.13</c:v>
                </c:pt>
              </c:numCache>
            </c:numRef>
          </c:val>
          <c:extLst>
            <c:ext xmlns:c16="http://schemas.microsoft.com/office/drawing/2014/chart" uri="{C3380CC4-5D6E-409C-BE32-E72D297353CC}">
              <c16:uniqueId val="{00000000-C812-4142-BE52-F309ECE2218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376.4</c:v>
                </c:pt>
                <c:pt idx="2">
                  <c:v>383.92</c:v>
                </c:pt>
                <c:pt idx="3">
                  <c:v>400.44</c:v>
                </c:pt>
                <c:pt idx="4">
                  <c:v>417.56</c:v>
                </c:pt>
              </c:numCache>
            </c:numRef>
          </c:val>
          <c:smooth val="0"/>
          <c:extLst>
            <c:ext xmlns:c16="http://schemas.microsoft.com/office/drawing/2014/chart" uri="{C3380CC4-5D6E-409C-BE32-E72D297353CC}">
              <c16:uniqueId val="{00000001-C812-4142-BE52-F309ECE2218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O1" zoomScaleNormal="100" workbookViewId="0">
      <selection activeCell="AQ35" sqref="AQ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普代村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2628</v>
      </c>
      <c r="AM8" s="51"/>
      <c r="AN8" s="51"/>
      <c r="AO8" s="51"/>
      <c r="AP8" s="51"/>
      <c r="AQ8" s="51"/>
      <c r="AR8" s="51"/>
      <c r="AS8" s="51"/>
      <c r="AT8" s="46">
        <f>データ!T6</f>
        <v>69.66</v>
      </c>
      <c r="AU8" s="46"/>
      <c r="AV8" s="46"/>
      <c r="AW8" s="46"/>
      <c r="AX8" s="46"/>
      <c r="AY8" s="46"/>
      <c r="AZ8" s="46"/>
      <c r="BA8" s="46"/>
      <c r="BB8" s="46">
        <f>データ!U6</f>
        <v>37.729999999999997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10.89</v>
      </c>
      <c r="Q10" s="46"/>
      <c r="R10" s="46"/>
      <c r="S10" s="46"/>
      <c r="T10" s="46"/>
      <c r="U10" s="46"/>
      <c r="V10" s="46"/>
      <c r="W10" s="46">
        <f>データ!Q6</f>
        <v>97</v>
      </c>
      <c r="X10" s="46"/>
      <c r="Y10" s="46"/>
      <c r="Z10" s="46"/>
      <c r="AA10" s="46"/>
      <c r="AB10" s="46"/>
      <c r="AC10" s="46"/>
      <c r="AD10" s="51">
        <f>データ!R6</f>
        <v>3850</v>
      </c>
      <c r="AE10" s="51"/>
      <c r="AF10" s="51"/>
      <c r="AG10" s="51"/>
      <c r="AH10" s="51"/>
      <c r="AI10" s="51"/>
      <c r="AJ10" s="51"/>
      <c r="AK10" s="2"/>
      <c r="AL10" s="51">
        <f>データ!V6</f>
        <v>284</v>
      </c>
      <c r="AM10" s="51"/>
      <c r="AN10" s="51"/>
      <c r="AO10" s="51"/>
      <c r="AP10" s="51"/>
      <c r="AQ10" s="51"/>
      <c r="AR10" s="51"/>
      <c r="AS10" s="51"/>
      <c r="AT10" s="46">
        <f>データ!W6</f>
        <v>0.04</v>
      </c>
      <c r="AU10" s="46"/>
      <c r="AV10" s="46"/>
      <c r="AW10" s="46"/>
      <c r="AX10" s="46"/>
      <c r="AY10" s="46"/>
      <c r="AZ10" s="46"/>
      <c r="BA10" s="46"/>
      <c r="BB10" s="46">
        <f>データ!X6</f>
        <v>7100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j37LMCo4kzokfUTS0PeouOlkRN7B9zeRADxMTJG68u2crMiN3XCbhfAWyVM6SpOl/Hd/NHeEgW+IRRYYNttG3Q==" saltValue="NkCsYF7gutAKy3JVNqla6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34851</v>
      </c>
      <c r="D6" s="33">
        <f t="shared" si="3"/>
        <v>47</v>
      </c>
      <c r="E6" s="33">
        <f t="shared" si="3"/>
        <v>17</v>
      </c>
      <c r="F6" s="33">
        <f t="shared" si="3"/>
        <v>6</v>
      </c>
      <c r="G6" s="33">
        <f t="shared" si="3"/>
        <v>0</v>
      </c>
      <c r="H6" s="33" t="str">
        <f t="shared" si="3"/>
        <v>岩手県　普代村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10.89</v>
      </c>
      <c r="Q6" s="34">
        <f t="shared" si="3"/>
        <v>97</v>
      </c>
      <c r="R6" s="34">
        <f t="shared" si="3"/>
        <v>3850</v>
      </c>
      <c r="S6" s="34">
        <f t="shared" si="3"/>
        <v>2628</v>
      </c>
      <c r="T6" s="34">
        <f t="shared" si="3"/>
        <v>69.66</v>
      </c>
      <c r="U6" s="34">
        <f t="shared" si="3"/>
        <v>37.729999999999997</v>
      </c>
      <c r="V6" s="34">
        <f t="shared" si="3"/>
        <v>284</v>
      </c>
      <c r="W6" s="34">
        <f t="shared" si="3"/>
        <v>0.04</v>
      </c>
      <c r="X6" s="34">
        <f t="shared" si="3"/>
        <v>7100</v>
      </c>
      <c r="Y6" s="35">
        <f>IF(Y7="",NA(),Y7)</f>
        <v>59.06</v>
      </c>
      <c r="Z6" s="35">
        <f t="shared" ref="Z6:AH6" si="4">IF(Z7="",NA(),Z7)</f>
        <v>57.03</v>
      </c>
      <c r="AA6" s="35">
        <f t="shared" si="4"/>
        <v>55.42</v>
      </c>
      <c r="AB6" s="35">
        <f t="shared" si="4"/>
        <v>55.71</v>
      </c>
      <c r="AC6" s="35">
        <f t="shared" si="4"/>
        <v>53.11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1275.08</v>
      </c>
      <c r="BG6" s="35">
        <f t="shared" ref="BG6:BO6" si="7">IF(BG7="",NA(),BG7)</f>
        <v>2309.2399999999998</v>
      </c>
      <c r="BH6" s="35">
        <f t="shared" si="7"/>
        <v>2130.4499999999998</v>
      </c>
      <c r="BI6" s="35">
        <f t="shared" si="7"/>
        <v>2102.9299999999998</v>
      </c>
      <c r="BJ6" s="35">
        <f t="shared" si="7"/>
        <v>2022.15</v>
      </c>
      <c r="BK6" s="35">
        <f t="shared" si="7"/>
        <v>1451.54</v>
      </c>
      <c r="BL6" s="35">
        <f t="shared" si="7"/>
        <v>1063.93</v>
      </c>
      <c r="BM6" s="35">
        <f t="shared" si="7"/>
        <v>1060.8599999999999</v>
      </c>
      <c r="BN6" s="35">
        <f t="shared" si="7"/>
        <v>1006.65</v>
      </c>
      <c r="BO6" s="35">
        <f t="shared" si="7"/>
        <v>998.42</v>
      </c>
      <c r="BP6" s="34" t="str">
        <f>IF(BP7="","",IF(BP7="-","【-】","【"&amp;SUBSTITUTE(TEXT(BP7,"#,##0.00"),"-","△")&amp;"】"))</f>
        <v>【953.26】</v>
      </c>
      <c r="BQ6" s="35">
        <f>IF(BQ7="",NA(),BQ7)</f>
        <v>42.4</v>
      </c>
      <c r="BR6" s="35">
        <f t="shared" ref="BR6:BZ6" si="8">IF(BR7="",NA(),BR7)</f>
        <v>44.4</v>
      </c>
      <c r="BS6" s="35">
        <f t="shared" si="8"/>
        <v>41.09</v>
      </c>
      <c r="BT6" s="35">
        <f t="shared" si="8"/>
        <v>37.020000000000003</v>
      </c>
      <c r="BU6" s="35">
        <f t="shared" si="8"/>
        <v>36.51</v>
      </c>
      <c r="BV6" s="35">
        <f t="shared" si="8"/>
        <v>33.58</v>
      </c>
      <c r="BW6" s="35">
        <f t="shared" si="8"/>
        <v>46.26</v>
      </c>
      <c r="BX6" s="35">
        <f t="shared" si="8"/>
        <v>45.81</v>
      </c>
      <c r="BY6" s="35">
        <f t="shared" si="8"/>
        <v>43.43</v>
      </c>
      <c r="BZ6" s="35">
        <f t="shared" si="8"/>
        <v>41.41</v>
      </c>
      <c r="CA6" s="34" t="str">
        <f>IF(CA7="","",IF(CA7="-","【-】","【"&amp;SUBSTITUTE(TEXT(CA7,"#,##0.00"),"-","△")&amp;"】"))</f>
        <v>【45.31】</v>
      </c>
      <c r="CB6" s="35">
        <f>IF(CB7="",NA(),CB7)</f>
        <v>565.32000000000005</v>
      </c>
      <c r="CC6" s="35">
        <f t="shared" ref="CC6:CK6" si="9">IF(CC7="",NA(),CC7)</f>
        <v>399.11</v>
      </c>
      <c r="CD6" s="35">
        <f t="shared" si="9"/>
        <v>431.17</v>
      </c>
      <c r="CE6" s="35">
        <f t="shared" si="9"/>
        <v>517.44000000000005</v>
      </c>
      <c r="CF6" s="35">
        <f t="shared" si="9"/>
        <v>583.13</v>
      </c>
      <c r="CG6" s="35">
        <f t="shared" si="9"/>
        <v>514.39</v>
      </c>
      <c r="CH6" s="35">
        <f t="shared" si="9"/>
        <v>376.4</v>
      </c>
      <c r="CI6" s="35">
        <f t="shared" si="9"/>
        <v>383.92</v>
      </c>
      <c r="CJ6" s="35">
        <f t="shared" si="9"/>
        <v>400.44</v>
      </c>
      <c r="CK6" s="35">
        <f t="shared" si="9"/>
        <v>417.56</v>
      </c>
      <c r="CL6" s="34" t="str">
        <f>IF(CL7="","",IF(CL7="-","【-】","【"&amp;SUBSTITUTE(TEXT(CL7,"#,##0.00"),"-","△")&amp;"】"))</f>
        <v>【379.91】</v>
      </c>
      <c r="CM6" s="35">
        <f>IF(CM7="",NA(),CM7)</f>
        <v>37.5</v>
      </c>
      <c r="CN6" s="35">
        <f t="shared" ref="CN6:CV6" si="10">IF(CN7="",NA(),CN7)</f>
        <v>51.7</v>
      </c>
      <c r="CO6" s="35">
        <f t="shared" si="10"/>
        <v>51.7</v>
      </c>
      <c r="CP6" s="35">
        <f t="shared" si="10"/>
        <v>44.32</v>
      </c>
      <c r="CQ6" s="35">
        <f t="shared" si="10"/>
        <v>37.5</v>
      </c>
      <c r="CR6" s="35">
        <f t="shared" si="10"/>
        <v>29.28</v>
      </c>
      <c r="CS6" s="35">
        <f t="shared" si="10"/>
        <v>33.729999999999997</v>
      </c>
      <c r="CT6" s="35">
        <f t="shared" si="10"/>
        <v>33.21</v>
      </c>
      <c r="CU6" s="35">
        <f t="shared" si="10"/>
        <v>32.229999999999997</v>
      </c>
      <c r="CV6" s="35">
        <f t="shared" si="10"/>
        <v>32.479999999999997</v>
      </c>
      <c r="CW6" s="34" t="str">
        <f>IF(CW7="","",IF(CW7="-","【-】","【"&amp;SUBSTITUTE(TEXT(CW7,"#,##0.00"),"-","△")&amp;"】"))</f>
        <v>【33.67】</v>
      </c>
      <c r="CX6" s="35">
        <f>IF(CX7="",NA(),CX7)</f>
        <v>100</v>
      </c>
      <c r="CY6" s="35">
        <f t="shared" ref="CY6:DG6" si="11">IF(CY7="",NA(),CY7)</f>
        <v>100</v>
      </c>
      <c r="CZ6" s="35">
        <f t="shared" si="11"/>
        <v>100</v>
      </c>
      <c r="DA6" s="35">
        <f t="shared" si="11"/>
        <v>100</v>
      </c>
      <c r="DB6" s="35">
        <f t="shared" si="11"/>
        <v>100</v>
      </c>
      <c r="DC6" s="35">
        <f t="shared" si="11"/>
        <v>66.819999999999993</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34851</v>
      </c>
      <c r="D7" s="37">
        <v>47</v>
      </c>
      <c r="E7" s="37">
        <v>17</v>
      </c>
      <c r="F7" s="37">
        <v>6</v>
      </c>
      <c r="G7" s="37">
        <v>0</v>
      </c>
      <c r="H7" s="37" t="s">
        <v>97</v>
      </c>
      <c r="I7" s="37" t="s">
        <v>98</v>
      </c>
      <c r="J7" s="37" t="s">
        <v>99</v>
      </c>
      <c r="K7" s="37" t="s">
        <v>100</v>
      </c>
      <c r="L7" s="37" t="s">
        <v>101</v>
      </c>
      <c r="M7" s="37" t="s">
        <v>102</v>
      </c>
      <c r="N7" s="38" t="s">
        <v>103</v>
      </c>
      <c r="O7" s="38" t="s">
        <v>104</v>
      </c>
      <c r="P7" s="38">
        <v>10.89</v>
      </c>
      <c r="Q7" s="38">
        <v>97</v>
      </c>
      <c r="R7" s="38">
        <v>3850</v>
      </c>
      <c r="S7" s="38">
        <v>2628</v>
      </c>
      <c r="T7" s="38">
        <v>69.66</v>
      </c>
      <c r="U7" s="38">
        <v>37.729999999999997</v>
      </c>
      <c r="V7" s="38">
        <v>284</v>
      </c>
      <c r="W7" s="38">
        <v>0.04</v>
      </c>
      <c r="X7" s="38">
        <v>7100</v>
      </c>
      <c r="Y7" s="38">
        <v>59.06</v>
      </c>
      <c r="Z7" s="38">
        <v>57.03</v>
      </c>
      <c r="AA7" s="38">
        <v>55.42</v>
      </c>
      <c r="AB7" s="38">
        <v>55.71</v>
      </c>
      <c r="AC7" s="38">
        <v>53.11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1275.08</v>
      </c>
      <c r="BG7" s="38">
        <v>2309.2399999999998</v>
      </c>
      <c r="BH7" s="38">
        <v>2130.4499999999998</v>
      </c>
      <c r="BI7" s="38">
        <v>2102.9299999999998</v>
      </c>
      <c r="BJ7" s="38">
        <v>2022.15</v>
      </c>
      <c r="BK7" s="38">
        <v>1451.54</v>
      </c>
      <c r="BL7" s="38">
        <v>1063.93</v>
      </c>
      <c r="BM7" s="38">
        <v>1060.8599999999999</v>
      </c>
      <c r="BN7" s="38">
        <v>1006.65</v>
      </c>
      <c r="BO7" s="38">
        <v>998.42</v>
      </c>
      <c r="BP7" s="38">
        <v>953.26</v>
      </c>
      <c r="BQ7" s="38">
        <v>42.4</v>
      </c>
      <c r="BR7" s="38">
        <v>44.4</v>
      </c>
      <c r="BS7" s="38">
        <v>41.09</v>
      </c>
      <c r="BT7" s="38">
        <v>37.020000000000003</v>
      </c>
      <c r="BU7" s="38">
        <v>36.51</v>
      </c>
      <c r="BV7" s="38">
        <v>33.58</v>
      </c>
      <c r="BW7" s="38">
        <v>46.26</v>
      </c>
      <c r="BX7" s="38">
        <v>45.81</v>
      </c>
      <c r="BY7" s="38">
        <v>43.43</v>
      </c>
      <c r="BZ7" s="38">
        <v>41.41</v>
      </c>
      <c r="CA7" s="38">
        <v>45.31</v>
      </c>
      <c r="CB7" s="38">
        <v>565.32000000000005</v>
      </c>
      <c r="CC7" s="38">
        <v>399.11</v>
      </c>
      <c r="CD7" s="38">
        <v>431.17</v>
      </c>
      <c r="CE7" s="38">
        <v>517.44000000000005</v>
      </c>
      <c r="CF7" s="38">
        <v>583.13</v>
      </c>
      <c r="CG7" s="38">
        <v>514.39</v>
      </c>
      <c r="CH7" s="38">
        <v>376.4</v>
      </c>
      <c r="CI7" s="38">
        <v>383.92</v>
      </c>
      <c r="CJ7" s="38">
        <v>400.44</v>
      </c>
      <c r="CK7" s="38">
        <v>417.56</v>
      </c>
      <c r="CL7" s="38">
        <v>379.91</v>
      </c>
      <c r="CM7" s="38">
        <v>37.5</v>
      </c>
      <c r="CN7" s="38">
        <v>51.7</v>
      </c>
      <c r="CO7" s="38">
        <v>51.7</v>
      </c>
      <c r="CP7" s="38">
        <v>44.32</v>
      </c>
      <c r="CQ7" s="38">
        <v>37.5</v>
      </c>
      <c r="CR7" s="38">
        <v>29.28</v>
      </c>
      <c r="CS7" s="38">
        <v>33.729999999999997</v>
      </c>
      <c r="CT7" s="38">
        <v>33.21</v>
      </c>
      <c r="CU7" s="38">
        <v>32.229999999999997</v>
      </c>
      <c r="CV7" s="38">
        <v>32.479999999999997</v>
      </c>
      <c r="CW7" s="38">
        <v>33.67</v>
      </c>
      <c r="CX7" s="38">
        <v>100</v>
      </c>
      <c r="CY7" s="38">
        <v>100</v>
      </c>
      <c r="CZ7" s="38">
        <v>100</v>
      </c>
      <c r="DA7" s="38">
        <v>100</v>
      </c>
      <c r="DB7" s="38">
        <v>100</v>
      </c>
      <c r="DC7" s="38">
        <v>66.819999999999993</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新屋 弘仁</cp:lastModifiedBy>
  <cp:lastPrinted>2021-01-20T08:16:23Z</cp:lastPrinted>
  <dcterms:created xsi:type="dcterms:W3CDTF">2020-12-04T03:11:02Z</dcterms:created>
  <dcterms:modified xsi:type="dcterms:W3CDTF">2021-01-26T00:50:20Z</dcterms:modified>
  <cp:category/>
</cp:coreProperties>
</file>