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28_普代村\"/>
    </mc:Choice>
  </mc:AlternateContent>
  <workbookProtection workbookAlgorithmName="SHA-512" workbookHashValue="kLSsIYx8Vh9oImr7wj3MdYvP0hgS+X44Y+8ssVmise30ioLpFjFcWusPySrBNCBafLmhslpizyuPWMQcd03oNQ==" workbookSaltValue="mFVQ0XpnL+sBABpM6o10+Q==" workbookSpinCount="100000" lockStructure="1"/>
  <bookViews>
    <workbookView xWindow="0" yWindow="0" windowWidth="28800" windowHeight="1231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H85" i="4"/>
  <c r="E85" i="4"/>
  <c r="BB10" i="4"/>
  <c r="AT10" i="4"/>
  <c r="AL10" i="4"/>
  <c r="W10" i="4"/>
  <c r="P10" i="4"/>
  <c r="I10" i="4"/>
  <c r="BB8" i="4"/>
  <c r="AT8" i="4"/>
  <c r="AD8" i="4"/>
  <c r="P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<sst xmlns="http://schemas.openxmlformats.org/spreadsheetml/2006/main" count="233" uniqueCount="117">
  <si>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</si>
  <si>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</si>
  <si>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</si>
  <si>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</si>
  <si>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</si>
  <si>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</si>
  <si>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</si>
  <si>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</si>
  <si>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</si>
  <si>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</si>
  <si>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</si>
  <si>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</si>
  <si>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</si>
  <si>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</si>
  <si>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</si>
  <si>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</si>
  <si>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</si>
  <si>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</si>
  <si>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</si>
  <si>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</si>
  <si>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</si>
  <si>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</si>
  <si>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</si>
  <si>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</si>
  <si>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</si>
  <si>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</si>
  <si>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</si>
  <si>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</si>
  <si>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</si>
  <si>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</si>
  <si>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</si>
  <si>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</si>
  <si>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</si>
  <si>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</si>
  <si>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</si>
  <si>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</si>
  <si>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</si>
  <si>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</si>
  <si>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</si>
  <si>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</si>
  <si>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</si>
  <si>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</si>
  <si>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</si>
  <si>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</si>
  <si>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</si>
  <si>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</si>
  <si>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</si>
  <si>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</si>
  <si>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</si>
  <si>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</si>
  <si>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</si>
  <si>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</si>
  <si>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</si>
  <si>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</si>
  <si>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</si>
  <si>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</si>
  <si>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</si>
  <si>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</si>
  <si>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</si>
  <si>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</si>
  <si>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</si>
  <si>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</si>
  <si>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</si>
  <si>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</si>
  <si>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</si>
  <si>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</si>
  <si>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</si>
  <si>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</si>
  <si>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</si>
  <si>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</si>
  <si>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</si>
  <si>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</si>
  <si>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</si>
  <si>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</si>
  <si>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</si>
  <si>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</si>
  <si>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</si>
  <si>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</si>
  <si>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</si>
  <si>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</si>
  <si>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</si>
  <si>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</si>
  <si>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</si>
  <si>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</si>
  <si>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</si>
  <si>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</si>
  <si>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</si>
  <si>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</si>
  <si>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</si>
  <si>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</si>
  <si>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</si>
  <si>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</si>
  <si>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</si>
  <si>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</si>
  <si>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</si>
  <si>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</si>
  <si>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</si>
  <si>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</si>
  <si>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</si>
  <si>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</si>
  <si>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</si>
  <si>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</si>
  <si>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</si>
  <si>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</si>
  <si>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</si>
  <si>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</si>
  <si>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</si>
  <si>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</si>
  <si>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</si>
  <si>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</si>
  <si>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</si>
  <si>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</si>
  <si>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</si>
  <si>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</si>
  <si>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水道施設は、日常生活や地域の産業活動を営む上で必要不可欠なインフラ施設であり、そこでは常に利用者に安全で安心な水道水の供給を行うことが求められている。
　昭和38年に創設した本村の簡易水道事業は、創設当初に想定していた状況と大きく異なる社会情勢の中、更なる人口減少も見据えた施設の統廃合や規模の適正化を検討する必要がある。
　水道使用料のみでは経営が成り立たない状況ではあるが、水道事業の重要性からも、一般会計からの繰入を継続し、その上で経営の健全化・効率化に努めていきたい。</t>
    <rPh sb="1" eb="3">
      <t>スイドウ</t>
    </rPh>
    <rPh sb="3" eb="5">
      <t>シセツ</t>
    </rPh>
    <rPh sb="7" eb="9">
      <t>ニチジョウ</t>
    </rPh>
    <rPh sb="9" eb="11">
      <t>セイカツ</t>
    </rPh>
    <rPh sb="12" eb="14">
      <t>チイキ</t>
    </rPh>
    <rPh sb="15" eb="17">
      <t>サンギョウ</t>
    </rPh>
    <rPh sb="17" eb="19">
      <t>カツドウ</t>
    </rPh>
    <rPh sb="20" eb="21">
      <t>イトナ</t>
    </rPh>
    <rPh sb="22" eb="23">
      <t>ウエ</t>
    </rPh>
    <rPh sb="24" eb="26">
      <t>ヒツヨウ</t>
    </rPh>
    <rPh sb="26" eb="29">
      <t>フカケツ</t>
    </rPh>
    <rPh sb="34" eb="36">
      <t>シセツ</t>
    </rPh>
    <rPh sb="44" eb="45">
      <t>ツネ</t>
    </rPh>
    <rPh sb="46" eb="49">
      <t>リヨウシャ</t>
    </rPh>
    <rPh sb="50" eb="52">
      <t>アンゼン</t>
    </rPh>
    <rPh sb="53" eb="55">
      <t>アンシン</t>
    </rPh>
    <rPh sb="56" eb="59">
      <t>スイドウスイ</t>
    </rPh>
    <rPh sb="60" eb="62">
      <t>キョウキュウ</t>
    </rPh>
    <rPh sb="63" eb="64">
      <t>オコナ</t>
    </rPh>
    <rPh sb="68" eb="69">
      <t>モト</t>
    </rPh>
    <rPh sb="78" eb="80">
      <t>ショウワ</t>
    </rPh>
    <rPh sb="82" eb="83">
      <t>ネン</t>
    </rPh>
    <rPh sb="84" eb="86">
      <t>ソウセツ</t>
    </rPh>
    <rPh sb="88" eb="90">
      <t>ホンソン</t>
    </rPh>
    <rPh sb="91" eb="93">
      <t>カンイ</t>
    </rPh>
    <rPh sb="93" eb="95">
      <t>スイドウ</t>
    </rPh>
    <rPh sb="95" eb="97">
      <t>ジギョウ</t>
    </rPh>
    <rPh sb="99" eb="101">
      <t>ソウセツ</t>
    </rPh>
    <rPh sb="101" eb="103">
      <t>トウショ</t>
    </rPh>
    <rPh sb="104" eb="106">
      <t>ソウテイ</t>
    </rPh>
    <rPh sb="110" eb="112">
      <t>ジョウキョウ</t>
    </rPh>
    <rPh sb="113" eb="114">
      <t>オオ</t>
    </rPh>
    <rPh sb="116" eb="117">
      <t>コト</t>
    </rPh>
    <rPh sb="119" eb="121">
      <t>シャカイ</t>
    </rPh>
    <rPh sb="121" eb="123">
      <t>ジョウセイ</t>
    </rPh>
    <rPh sb="124" eb="125">
      <t>ナカ</t>
    </rPh>
    <rPh sb="126" eb="128">
      <t>テイカ</t>
    </rPh>
    <rPh sb="128" eb="130">
      <t>ケイコウ</t>
    </rPh>
    <rPh sb="138" eb="139">
      <t>サラ</t>
    </rPh>
    <rPh sb="141" eb="143">
      <t>ジンコウ</t>
    </rPh>
    <rPh sb="143" eb="145">
      <t>ゲンショウ</t>
    </rPh>
    <rPh sb="146" eb="148">
      <t>ミス</t>
    </rPh>
    <rPh sb="150" eb="152">
      <t>シセツ</t>
    </rPh>
    <rPh sb="153" eb="156">
      <t>トウハイゴウ</t>
    </rPh>
    <rPh sb="157" eb="159">
      <t>キボ</t>
    </rPh>
    <rPh sb="160" eb="163">
      <t>テキセイカ</t>
    </rPh>
    <rPh sb="164" eb="166">
      <t>ケントウ</t>
    </rPh>
    <rPh sb="168" eb="170">
      <t>ヒツヨウ</t>
    </rPh>
    <rPh sb="176" eb="178">
      <t>スイドウ</t>
    </rPh>
    <rPh sb="178" eb="181">
      <t>シヨウリョウ</t>
    </rPh>
    <rPh sb="185" eb="187">
      <t>ケイエイ</t>
    </rPh>
    <rPh sb="192" eb="194">
      <t>ジョウキョウ</t>
    </rPh>
    <rPh sb="202" eb="204">
      <t>スイドウ</t>
    </rPh>
    <rPh sb="204" eb="206">
      <t>ジギョウ</t>
    </rPh>
    <rPh sb="207" eb="210">
      <t>ジュウヨウセイ</t>
    </rPh>
    <rPh sb="218" eb="219">
      <t>ウエ</t>
    </rPh>
    <rPh sb="222" eb="224">
      <t>クリイレ</t>
    </rPh>
    <rPh sb="225" eb="227">
      <t>ケイゾク</t>
    </rPh>
    <rPh sb="232" eb="234">
      <t>ケイエイ</t>
    </rPh>
    <rPh sb="235" eb="238">
      <t>ケンゼンカコウリツカツト</t>
    </rPh>
    <phoneticPr fontId="4"/>
  </si>
  <si>
    <t>　各指標をみると、類似団体と比較して概ね良好な数値となっているが、使用料収入の減少傾向が続いていることや施設利用率の低下等もあり、経営状況の厳しさは増している状況である。
　今後の健全経営にあたっては、使用料の見直しや老朽管の定期的な更新及び水系毎に規模の適正化を図ることが必要となる。
　また、公営企業法適用事業への移行も控えていることから、維持管理費用等の必要経費についての検証も行い、より効率的な経営方法を検討していきたい。</t>
    <rPh sb="1" eb="4">
      <t>カクシヒョウ</t>
    </rPh>
    <rPh sb="9" eb="11">
      <t>ルイジ</t>
    </rPh>
    <rPh sb="11" eb="13">
      <t>ダンタイ</t>
    </rPh>
    <rPh sb="14" eb="16">
      <t>ヒカク</t>
    </rPh>
    <rPh sb="18" eb="19">
      <t>オオム</t>
    </rPh>
    <rPh sb="20" eb="22">
      <t>リョウコウ</t>
    </rPh>
    <rPh sb="23" eb="25">
      <t>スウチ</t>
    </rPh>
    <rPh sb="33" eb="36">
      <t>シヨウリョウ</t>
    </rPh>
    <rPh sb="36" eb="38">
      <t>シュウニュウ</t>
    </rPh>
    <rPh sb="39" eb="41">
      <t>ゲンショウ</t>
    </rPh>
    <rPh sb="41" eb="43">
      <t>ケイコウ</t>
    </rPh>
    <rPh sb="44" eb="45">
      <t>ツヅ</t>
    </rPh>
    <rPh sb="52" eb="54">
      <t>シセツ</t>
    </rPh>
    <rPh sb="54" eb="56">
      <t>リヨウ</t>
    </rPh>
    <rPh sb="56" eb="57">
      <t>リツ</t>
    </rPh>
    <rPh sb="58" eb="60">
      <t>テイカ</t>
    </rPh>
    <rPh sb="60" eb="61">
      <t>トウ</t>
    </rPh>
    <rPh sb="65" eb="67">
      <t>ケイエイ</t>
    </rPh>
    <rPh sb="67" eb="69">
      <t>ジョウキョウ</t>
    </rPh>
    <rPh sb="70" eb="71">
      <t>キビ</t>
    </rPh>
    <rPh sb="74" eb="75">
      <t>マ</t>
    </rPh>
    <rPh sb="79" eb="81">
      <t>ジョウキョウ</t>
    </rPh>
    <rPh sb="87" eb="89">
      <t>コンゴ</t>
    </rPh>
    <rPh sb="90" eb="92">
      <t>ケンゼン</t>
    </rPh>
    <rPh sb="92" eb="94">
      <t>ケイエイ</t>
    </rPh>
    <rPh sb="101" eb="104">
      <t>シヨウリョウ</t>
    </rPh>
    <rPh sb="105" eb="107">
      <t>ミナオ</t>
    </rPh>
    <rPh sb="109" eb="111">
      <t>ロウキュウ</t>
    </rPh>
    <rPh sb="111" eb="112">
      <t>カン</t>
    </rPh>
    <rPh sb="113" eb="116">
      <t>テイキテキ</t>
    </rPh>
    <rPh sb="117" eb="119">
      <t>コウシン</t>
    </rPh>
    <rPh sb="119" eb="120">
      <t>オヨ</t>
    </rPh>
    <rPh sb="121" eb="123">
      <t>スイケイ</t>
    </rPh>
    <rPh sb="123" eb="124">
      <t>ゴト</t>
    </rPh>
    <rPh sb="125" eb="127">
      <t>キボ</t>
    </rPh>
    <rPh sb="128" eb="131">
      <t>テキセイカ</t>
    </rPh>
    <rPh sb="132" eb="133">
      <t>ハカ</t>
    </rPh>
    <rPh sb="137" eb="139">
      <t>ヒツヨウ</t>
    </rPh>
    <rPh sb="148" eb="150">
      <t>コウエイ</t>
    </rPh>
    <rPh sb="150" eb="152">
      <t>キギョウ</t>
    </rPh>
    <rPh sb="152" eb="153">
      <t>ホウ</t>
    </rPh>
    <rPh sb="153" eb="155">
      <t>テキヨウ</t>
    </rPh>
    <rPh sb="155" eb="157">
      <t>ジギョウ</t>
    </rPh>
    <rPh sb="159" eb="161">
      <t>イコウ</t>
    </rPh>
    <rPh sb="162" eb="163">
      <t>ヒカ</t>
    </rPh>
    <rPh sb="172" eb="174">
      <t>イジ</t>
    </rPh>
    <rPh sb="174" eb="176">
      <t>カンリ</t>
    </rPh>
    <rPh sb="176" eb="178">
      <t>ヒヨウ</t>
    </rPh>
    <rPh sb="178" eb="179">
      <t>トウ</t>
    </rPh>
    <rPh sb="180" eb="182">
      <t>ヒツヨウ</t>
    </rPh>
    <rPh sb="182" eb="184">
      <t>ケイヒ</t>
    </rPh>
    <rPh sb="189" eb="191">
      <t>ケンショウ</t>
    </rPh>
    <rPh sb="192" eb="193">
      <t>オコナ</t>
    </rPh>
    <rPh sb="197" eb="200">
      <t>コウリツテキ</t>
    </rPh>
    <rPh sb="201" eb="203">
      <t>ケイエイ</t>
    </rPh>
    <rPh sb="203" eb="205">
      <t>ホウホウ</t>
    </rPh>
    <rPh sb="206" eb="208">
      <t>ケントウ</t>
    </rPh>
    <phoneticPr fontId="4"/>
  </si>
  <si>
    <t>　管路、施設共に法定耐用年数を超えてもなおそのままの状況で稼働しているものが多くある。
　老朽管の更新は徐々に進んでいるものの、管路以外の設備については、その多くが都度修繕を行いながら稼働している状況で、更新は進んでいない。
　また、事業拡張時に布設された塩化ビニール管についても、続々と法定耐用年数に到達し始めたことから、その更新についても検討が必要となっている。</t>
    <rPh sb="1" eb="3">
      <t>カンロ</t>
    </rPh>
    <rPh sb="4" eb="6">
      <t>シセツ</t>
    </rPh>
    <rPh sb="6" eb="7">
      <t>トモ</t>
    </rPh>
    <rPh sb="8" eb="10">
      <t>ホウテイ</t>
    </rPh>
    <rPh sb="10" eb="12">
      <t>タイヨウ</t>
    </rPh>
    <rPh sb="12" eb="14">
      <t>ネンスウ</t>
    </rPh>
    <rPh sb="15" eb="16">
      <t>コ</t>
    </rPh>
    <rPh sb="26" eb="28">
      <t>ジョウキョウ</t>
    </rPh>
    <rPh sb="29" eb="31">
      <t>カドウ</t>
    </rPh>
    <rPh sb="38" eb="39">
      <t>オオ</t>
    </rPh>
    <rPh sb="45" eb="47">
      <t>ロウキュウ</t>
    </rPh>
    <rPh sb="47" eb="48">
      <t>カン</t>
    </rPh>
    <rPh sb="49" eb="51">
      <t>コウシン</t>
    </rPh>
    <rPh sb="52" eb="54">
      <t>ジョジョ</t>
    </rPh>
    <rPh sb="55" eb="56">
      <t>スス</t>
    </rPh>
    <rPh sb="64" eb="66">
      <t>カンロ</t>
    </rPh>
    <rPh sb="66" eb="68">
      <t>イガイ</t>
    </rPh>
    <rPh sb="69" eb="71">
      <t>セツビ</t>
    </rPh>
    <rPh sb="79" eb="80">
      <t>オオ</t>
    </rPh>
    <rPh sb="82" eb="84">
      <t>ツド</t>
    </rPh>
    <rPh sb="84" eb="86">
      <t>シュウゼン</t>
    </rPh>
    <rPh sb="87" eb="88">
      <t>オコナ</t>
    </rPh>
    <rPh sb="92" eb="94">
      <t>カドウ</t>
    </rPh>
    <rPh sb="98" eb="100">
      <t>ジョウキョウ</t>
    </rPh>
    <rPh sb="102" eb="104">
      <t>コウシン</t>
    </rPh>
    <rPh sb="105" eb="106">
      <t>スス</t>
    </rPh>
    <rPh sb="117" eb="119">
      <t>ジギョウ</t>
    </rPh>
    <rPh sb="119" eb="121">
      <t>カクチョウ</t>
    </rPh>
    <rPh sb="121" eb="122">
      <t>ジ</t>
    </rPh>
    <rPh sb="123" eb="125">
      <t>フセツ</t>
    </rPh>
    <rPh sb="128" eb="130">
      <t>エンカ</t>
    </rPh>
    <rPh sb="134" eb="135">
      <t>カン</t>
    </rPh>
    <rPh sb="141" eb="143">
      <t>ゾクゾク</t>
    </rPh>
    <rPh sb="144" eb="146">
      <t>ホウテイ</t>
    </rPh>
    <rPh sb="146" eb="148">
      <t>タイヨウ</t>
    </rPh>
    <rPh sb="148" eb="150">
      <t>ネンスウ</t>
    </rPh>
    <rPh sb="151" eb="153">
      <t>トウタツ</t>
    </rPh>
    <rPh sb="154" eb="155">
      <t>ハジ</t>
    </rPh>
    <rPh sb="164" eb="166">
      <t>コウシン</t>
    </rPh>
    <rPh sb="171" eb="173">
      <t>ケントウ</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</si>
</sst>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c:v>
                </c:pt>
                <c:pt idx="1">
                  <c:v>0</c:v>
                </c:pt>
                <c:pt idx="2">
                  <c:v>0</c:v>
                </c:pt>
                <c:pt idx="3" formatCode="#,##0.00;&quot;△&quot;#,##0.00;&quot;-&quot;">
                  <c:v>0.91</c:v>
                </c:pt>
                <c:pt idx="4" formatCode="#,##0.00;&quot;△&quot;#,##0.00;&quot;-&quot;">
                  <c:v>2.2000000000000002</c:v>
                </c:pt>
              </c:numCache>
            </c:numRef>
          </c:val>
          <c:extLst>
            <c:ext xmlns:c16="http://schemas.microsoft.com/office/drawing/2014/chart" uri="{C3380CC4-5D6E-409C-BE32-E72D297353CC}">
              <c16:uniqueId val="{00000000-686D-4BB2-B9A6-57706E9FA49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686D-4BB2-B9A6-57706E9FA49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60.57</c:v>
                </c:pt>
                <c:pt idx="1">
                  <c:v>60.67</c:v>
                </c:pt>
                <c:pt idx="2">
                  <c:v>59.64</c:v>
                </c:pt>
                <c:pt idx="3">
                  <c:v>58.94</c:v>
                </c:pt>
                <c:pt idx="4">
                  <c:v>58.94</c:v>
                </c:pt>
              </c:numCache>
            </c:numRef>
          </c:val>
          <c:extLst>
            <c:ext xmlns:c16="http://schemas.microsoft.com/office/drawing/2014/chart" uri="{C3380CC4-5D6E-409C-BE32-E72D297353CC}">
              <c16:uniqueId val="{00000000-52E0-4DD1-A69D-F9BAD80C063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52E0-4DD1-A69D-F9BAD80C063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80.94</c:v>
                </c:pt>
                <c:pt idx="1">
                  <c:v>81.55</c:v>
                </c:pt>
                <c:pt idx="2">
                  <c:v>82.25</c:v>
                </c:pt>
                <c:pt idx="3">
                  <c:v>82.71</c:v>
                </c:pt>
                <c:pt idx="4">
                  <c:v>80.849999999999994</c:v>
                </c:pt>
              </c:numCache>
            </c:numRef>
          </c:val>
          <c:extLst>
            <c:ext xmlns:c16="http://schemas.microsoft.com/office/drawing/2014/chart" uri="{C3380CC4-5D6E-409C-BE32-E72D297353CC}">
              <c16:uniqueId val="{00000000-8910-43EB-9EC7-C14EAFD0DB6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8910-43EB-9EC7-C14EAFD0DB6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99.74</c:v>
                </c:pt>
                <c:pt idx="1">
                  <c:v>92.42</c:v>
                </c:pt>
                <c:pt idx="2">
                  <c:v>147.19999999999999</c:v>
                </c:pt>
                <c:pt idx="3">
                  <c:v>125.72</c:v>
                </c:pt>
                <c:pt idx="4">
                  <c:v>120.64</c:v>
                </c:pt>
              </c:numCache>
            </c:numRef>
          </c:val>
          <c:extLst>
            <c:ext xmlns:c16="http://schemas.microsoft.com/office/drawing/2014/chart" uri="{C3380CC4-5D6E-409C-BE32-E72D297353CC}">
              <c16:uniqueId val="{00000000-F63A-4CB4-A042-619F4105A6F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F63A-4CB4-A042-619F4105A6F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D9-4F4F-8F15-38251AF5D18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D9-4F4F-8F15-38251AF5D18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D-4C52-9B54-0BDFDA3C3BC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D-4C52-9B54-0BDFDA3C3BC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5-4D39-8C2F-65AC6FD431D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5-4D39-8C2F-65AC6FD431D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8B-45FF-BB4D-D2B306917A5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8B-45FF-BB4D-D2B306917A5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503.97</c:v>
                </c:pt>
                <c:pt idx="1">
                  <c:v>526.62</c:v>
                </c:pt>
                <c:pt idx="2">
                  <c:v>527.6</c:v>
                </c:pt>
                <c:pt idx="3">
                  <c:v>542.79999999999995</c:v>
                </c:pt>
                <c:pt idx="4">
                  <c:v>597.54999999999995</c:v>
                </c:pt>
              </c:numCache>
            </c:numRef>
          </c:val>
          <c:extLst>
            <c:ext xmlns:c16="http://schemas.microsoft.com/office/drawing/2014/chart" uri="{C3380CC4-5D6E-409C-BE32-E72D297353CC}">
              <c16:uniqueId val="{00000000-0DD5-4180-A5BF-3CF87C9A03A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0DD5-4180-A5BF-3CF87C9A03A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89.87</c:v>
                </c:pt>
                <c:pt idx="1">
                  <c:v>80.05</c:v>
                </c:pt>
                <c:pt idx="2">
                  <c:v>95.68</c:v>
                </c:pt>
                <c:pt idx="3">
                  <c:v>84.94</c:v>
                </c:pt>
                <c:pt idx="4">
                  <c:v>80.83</c:v>
                </c:pt>
              </c:numCache>
            </c:numRef>
          </c:val>
          <c:extLst>
            <c:ext xmlns:c16="http://schemas.microsoft.com/office/drawing/2014/chart" uri="{C3380CC4-5D6E-409C-BE32-E72D297353CC}">
              <c16:uniqueId val="{00000000-BA1E-4C13-9F50-D1B08DBD3DF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BA1E-4C13-9F50-D1B08DBD3DF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240.29</c:v>
                </c:pt>
                <c:pt idx="1">
                  <c:v>269.79000000000002</c:v>
                </c:pt>
                <c:pt idx="2">
                  <c:v>226.3</c:v>
                </c:pt>
                <c:pt idx="3">
                  <c:v>254.26</c:v>
                </c:pt>
                <c:pt idx="4">
                  <c:v>269.11</c:v>
                </c:pt>
              </c:numCache>
            </c:numRef>
          </c:val>
          <c:extLst>
            <c:ext xmlns:c16="http://schemas.microsoft.com/office/drawing/2014/chart" uri="{C3380CC4-5D6E-409C-BE32-E72D297353CC}">
              <c16:uniqueId val="{00000000-DE02-414E-9FD0-9445066D427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DE02-414E-9FD0-9445066D427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普代村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2628</v>
      </c>
      <c r="AM8" s="51"/>
      <c r="AN8" s="51"/>
      <c r="AO8" s="51"/>
      <c r="AP8" s="51"/>
      <c r="AQ8" s="51"/>
      <c r="AR8" s="51"/>
      <c r="AS8" s="51"/>
      <c r="AT8" s="47">
        <f>データ!$S$6</f>
        <v>69.66</v>
      </c>
      <c r="AU8" s="47"/>
      <c r="AV8" s="47"/>
      <c r="AW8" s="47"/>
      <c r="AX8" s="47"/>
      <c r="AY8" s="47"/>
      <c r="AZ8" s="47"/>
      <c r="BA8" s="47"/>
      <c r="BB8" s="47">
        <f>データ!$T$6</f>
        <v>37.729999999999997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97.93</v>
      </c>
      <c r="Q10" s="47"/>
      <c r="R10" s="47"/>
      <c r="S10" s="47"/>
      <c r="T10" s="47"/>
      <c r="U10" s="47"/>
      <c r="V10" s="47"/>
      <c r="W10" s="51">
        <f>データ!$Q$6</f>
        <v>3540</v>
      </c>
      <c r="X10" s="51"/>
      <c r="Y10" s="51"/>
      <c r="Z10" s="51"/>
      <c r="AA10" s="51"/>
      <c r="AB10" s="51"/>
      <c r="AC10" s="51"/>
      <c r="AD10" s="2"/>
      <c r="AE10" s="2"/>
      <c r="AF10" s="2"/>
      <c r="AG10" s="2"/>
      <c r="AH10" s="2"/>
      <c r="AI10" s="2"/>
      <c r="AJ10" s="2"/>
      <c r="AK10" s="2"/>
      <c r="AL10" s="51">
        <f>データ!$U$6</f>
        <v>2553</v>
      </c>
      <c r="AM10" s="51"/>
      <c r="AN10" s="51"/>
      <c r="AO10" s="51"/>
      <c r="AP10" s="51"/>
      <c r="AQ10" s="51"/>
      <c r="AR10" s="51"/>
      <c r="AS10" s="51"/>
      <c r="AT10" s="47">
        <f>データ!$V$6</f>
        <v>11.5</v>
      </c>
      <c r="AU10" s="47"/>
      <c r="AV10" s="47"/>
      <c r="AW10" s="47"/>
      <c r="AX10" s="47"/>
      <c r="AY10" s="47"/>
      <c r="AZ10" s="47"/>
      <c r="BA10" s="47"/>
      <c r="BB10" s="47">
        <f>データ!$W$6</f>
        <v>222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btao8Nn1elWCYKqhSubrNhs2AEkpBRSjFUdtozPNeDDwb13bMe7pYOJwlf+Vtm5rhL8enF+ezj/kJcaO0uhyZQ==" saltValue="0qktHSyysEdPkKHyWRpB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34851</v>
      </c>
      <c r="D6" s="34">
        <f t="shared" si="3"/>
        <v>47</v>
      </c>
      <c r="E6" s="34">
        <f t="shared" si="3"/>
        <v>1</v>
      </c>
      <c r="F6" s="34">
        <f t="shared" si="3"/>
        <v>0</v>
      </c>
      <c r="G6" s="34">
        <f t="shared" si="3"/>
        <v>0</v>
      </c>
      <c r="H6" s="34" t="str">
        <f t="shared" si="3"/>
        <v>岩手県　普代村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97.93</v>
      </c>
      <c r="Q6" s="35">
        <f t="shared" si="3"/>
        <v>3540</v>
      </c>
      <c r="R6" s="35">
        <f t="shared" si="3"/>
        <v>2628</v>
      </c>
      <c r="S6" s="35">
        <f t="shared" si="3"/>
        <v>69.66</v>
      </c>
      <c r="T6" s="35">
        <f t="shared" si="3"/>
        <v>37.729999999999997</v>
      </c>
      <c r="U6" s="35">
        <f t="shared" si="3"/>
        <v>2553</v>
      </c>
      <c r="V6" s="35">
        <f t="shared" si="3"/>
        <v>11.5</v>
      </c>
      <c r="W6" s="35">
        <f t="shared" si="3"/>
        <v>222</v>
      </c>
      <c r="X6" s="36">
        <f>IF(X7="",NA(),X7)</f>
        <v>99.74</v>
      </c>
      <c r="Y6" s="36">
        <f t="shared" ref="Y6:AG6" si="4">IF(Y7="",NA(),Y7)</f>
        <v>92.42</v>
      </c>
      <c r="Z6" s="36">
        <f t="shared" si="4"/>
        <v>147.19999999999999</v>
      </c>
      <c r="AA6" s="36">
        <f t="shared" si="4"/>
        <v>125.72</v>
      </c>
      <c r="AB6" s="36">
        <f t="shared" si="4"/>
        <v>120.64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503.97</v>
      </c>
      <c r="BF6" s="36">
        <f t="shared" ref="BF6:BN6" si="7">IF(BF7="",NA(),BF7)</f>
        <v>526.62</v>
      </c>
      <c r="BG6" s="36">
        <f t="shared" si="7"/>
        <v>527.6</v>
      </c>
      <c r="BH6" s="36">
        <f t="shared" si="7"/>
        <v>542.79999999999995</v>
      </c>
      <c r="BI6" s="36">
        <f t="shared" si="7"/>
        <v>597.54999999999995</v>
      </c>
      <c r="BJ6" s="36">
        <f t="shared" si="7"/>
        <v>1134.67</v>
      </c>
      <c r="BK6" s="36">
        <f t="shared" si="7"/>
        <v>1144.79</v>
      </c>
      <c r="BL6" s="36">
        <f t="shared" si="7"/>
        <v>1061.58</v>
      </c>
      <c r="BM6" s="36">
        <f t="shared" si="7"/>
        <v>1007.7</v>
      </c>
      <c r="BN6" s="36">
        <f t="shared" si="7"/>
        <v>1018.52</v>
      </c>
      <c r="BO6" s="35" t="str">
        <f>IF(BO7="","",IF(BO7="-","【-】","【"&amp;SUBSTITUTE(TEXT(BO7,"#,##0.00"),"-","△")&amp;"】"))</f>
        <v>【1,084.05】</v>
      </c>
      <c r="BP6" s="36">
        <f>IF(BP7="",NA(),BP7)</f>
        <v>89.87</v>
      </c>
      <c r="BQ6" s="36">
        <f t="shared" ref="BQ6:BY6" si="8">IF(BQ7="",NA(),BQ7)</f>
        <v>80.05</v>
      </c>
      <c r="BR6" s="36">
        <f t="shared" si="8"/>
        <v>95.68</v>
      </c>
      <c r="BS6" s="36">
        <f t="shared" si="8"/>
        <v>84.94</v>
      </c>
      <c r="BT6" s="36">
        <f t="shared" si="8"/>
        <v>80.83</v>
      </c>
      <c r="BU6" s="36">
        <f t="shared" si="8"/>
        <v>40.6</v>
      </c>
      <c r="BV6" s="36">
        <f t="shared" si="8"/>
        <v>56.04</v>
      </c>
      <c r="BW6" s="36">
        <f t="shared" si="8"/>
        <v>58.52</v>
      </c>
      <c r="BX6" s="36">
        <f t="shared" si="8"/>
        <v>59.22</v>
      </c>
      <c r="BY6" s="36">
        <f t="shared" si="8"/>
        <v>58.79</v>
      </c>
      <c r="BZ6" s="35" t="str">
        <f>IF(BZ7="","",IF(BZ7="-","【-】","【"&amp;SUBSTITUTE(TEXT(BZ7,"#,##0.00"),"-","△")&amp;"】"))</f>
        <v>【53.46】</v>
      </c>
      <c r="CA6" s="36">
        <f>IF(CA7="",NA(),CA7)</f>
        <v>240.29</v>
      </c>
      <c r="CB6" s="36">
        <f t="shared" ref="CB6:CJ6" si="9">IF(CB7="",NA(),CB7)</f>
        <v>269.79000000000002</v>
      </c>
      <c r="CC6" s="36">
        <f t="shared" si="9"/>
        <v>226.3</v>
      </c>
      <c r="CD6" s="36">
        <f t="shared" si="9"/>
        <v>254.26</v>
      </c>
      <c r="CE6" s="36">
        <f t="shared" si="9"/>
        <v>269.11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60.57</v>
      </c>
      <c r="CM6" s="36">
        <f t="shared" ref="CM6:CU6" si="10">IF(CM7="",NA(),CM7)</f>
        <v>60.67</v>
      </c>
      <c r="CN6" s="36">
        <f t="shared" si="10"/>
        <v>59.64</v>
      </c>
      <c r="CO6" s="36">
        <f t="shared" si="10"/>
        <v>58.94</v>
      </c>
      <c r="CP6" s="36">
        <f t="shared" si="10"/>
        <v>58.94</v>
      </c>
      <c r="CQ6" s="36">
        <f t="shared" si="10"/>
        <v>57.29</v>
      </c>
      <c r="CR6" s="36">
        <f t="shared" si="10"/>
        <v>55.9</v>
      </c>
      <c r="CS6" s="36">
        <f t="shared" si="10"/>
        <v>57.3</v>
      </c>
      <c r="CT6" s="36">
        <f t="shared" si="10"/>
        <v>56.76</v>
      </c>
      <c r="CU6" s="36">
        <f t="shared" si="10"/>
        <v>56.04</v>
      </c>
      <c r="CV6" s="35" t="str">
        <f>IF(CV7="","",IF(CV7="-","【-】","【"&amp;SUBSTITUTE(TEXT(CV7,"#,##0.00"),"-","△")&amp;"】"))</f>
        <v>【54.90】</v>
      </c>
      <c r="CW6" s="36">
        <f>IF(CW7="",NA(),CW7)</f>
        <v>80.94</v>
      </c>
      <c r="CX6" s="36">
        <f t="shared" ref="CX6:DF6" si="11">IF(CX7="",NA(),CX7)</f>
        <v>81.55</v>
      </c>
      <c r="CY6" s="36">
        <f t="shared" si="11"/>
        <v>82.25</v>
      </c>
      <c r="CZ6" s="36">
        <f t="shared" si="11"/>
        <v>82.71</v>
      </c>
      <c r="DA6" s="36">
        <f t="shared" si="11"/>
        <v>80.849999999999994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v>
      </c>
      <c r="EE6" s="35">
        <f t="shared" ref="EE6:EM6" si="14">IF(EE7="",NA(),EE7)</f>
        <v>0</v>
      </c>
      <c r="EF6" s="35">
        <f t="shared" si="14"/>
        <v>0</v>
      </c>
      <c r="EG6" s="36">
        <f t="shared" si="14"/>
        <v>0.91</v>
      </c>
      <c r="EH6" s="36">
        <f t="shared" si="14"/>
        <v>2.2000000000000002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34851</v>
      </c>
      <c r="D7" s="38">
        <v>47</v>
      </c>
      <c r="E7" s="38">
        <v>1</v>
      </c>
      <c r="F7" s="38">
        <v>0</v>
      </c>
      <c r="G7" s="38">
        <v>0</v>
      </c>
      <c r="H7" s="38" t="s">
        <v>95</v>
      </c>
      <c r="I7" s="38" t="s">
        <v>96</v>
      </c>
      <c r="J7" s="38" t="s">
        <v>97</v>
      </c>
      <c r="K7" s="38" t="s">
        <v>98</v>
      </c>
      <c r="L7" s="38" t="s">
        <v>99</v>
      </c>
      <c r="M7" s="38" t="s">
        <v>100</v>
      </c>
      <c r="N7" s="39" t="s">
        <v>101</v>
      </c>
      <c r="O7" s="39" t="s">
        <v>102</v>
      </c>
      <c r="P7" s="39">
        <v>97.93</v>
      </c>
      <c r="Q7" s="39">
        <v>3540</v>
      </c>
      <c r="R7" s="39">
        <v>2628</v>
      </c>
      <c r="S7" s="39">
        <v>69.66</v>
      </c>
      <c r="T7" s="39">
        <v>37.729999999999997</v>
      </c>
      <c r="U7" s="39">
        <v>2553</v>
      </c>
      <c r="V7" s="39">
        <v>11.5</v>
      </c>
      <c r="W7" s="39">
        <v>222</v>
      </c>
      <c r="X7" s="39">
        <v>99.74</v>
      </c>
      <c r="Y7" s="39">
        <v>92.42</v>
      </c>
      <c r="Z7" s="39">
        <v>147.19999999999999</v>
      </c>
      <c r="AA7" s="39">
        <v>125.72</v>
      </c>
      <c r="AB7" s="39">
        <v>120.64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503.97</v>
      </c>
      <c r="BF7" s="39">
        <v>526.62</v>
      </c>
      <c r="BG7" s="39">
        <v>527.6</v>
      </c>
      <c r="BH7" s="39">
        <v>542.79999999999995</v>
      </c>
      <c r="BI7" s="39">
        <v>597.54999999999995</v>
      </c>
      <c r="BJ7" s="39">
        <v>1134.67</v>
      </c>
      <c r="BK7" s="39">
        <v>1144.79</v>
      </c>
      <c r="BL7" s="39">
        <v>1061.58</v>
      </c>
      <c r="BM7" s="39">
        <v>1007.7</v>
      </c>
      <c r="BN7" s="39">
        <v>1018.52</v>
      </c>
      <c r="BO7" s="39">
        <v>1084.05</v>
      </c>
      <c r="BP7" s="39">
        <v>89.87</v>
      </c>
      <c r="BQ7" s="39">
        <v>80.05</v>
      </c>
      <c r="BR7" s="39">
        <v>95.68</v>
      </c>
      <c r="BS7" s="39">
        <v>84.94</v>
      </c>
      <c r="BT7" s="39">
        <v>80.83</v>
      </c>
      <c r="BU7" s="39">
        <v>40.6</v>
      </c>
      <c r="BV7" s="39">
        <v>56.04</v>
      </c>
      <c r="BW7" s="39">
        <v>58.52</v>
      </c>
      <c r="BX7" s="39">
        <v>59.22</v>
      </c>
      <c r="BY7" s="39">
        <v>58.79</v>
      </c>
      <c r="BZ7" s="39">
        <v>53.46</v>
      </c>
      <c r="CA7" s="39">
        <v>240.29</v>
      </c>
      <c r="CB7" s="39">
        <v>269.79000000000002</v>
      </c>
      <c r="CC7" s="39">
        <v>226.3</v>
      </c>
      <c r="CD7" s="39">
        <v>254.26</v>
      </c>
      <c r="CE7" s="39">
        <v>269.11</v>
      </c>
      <c r="CF7" s="39">
        <v>440.03</v>
      </c>
      <c r="CG7" s="39">
        <v>304.35000000000002</v>
      </c>
      <c r="CH7" s="39">
        <v>296.3</v>
      </c>
      <c r="CI7" s="39">
        <v>292.89999999999998</v>
      </c>
      <c r="CJ7" s="39">
        <v>298.25</v>
      </c>
      <c r="CK7" s="39">
        <v>300.47000000000003</v>
      </c>
      <c r="CL7" s="39">
        <v>60.57</v>
      </c>
      <c r="CM7" s="39">
        <v>60.67</v>
      </c>
      <c r="CN7" s="39">
        <v>59.64</v>
      </c>
      <c r="CO7" s="39">
        <v>58.94</v>
      </c>
      <c r="CP7" s="39">
        <v>58.94</v>
      </c>
      <c r="CQ7" s="39">
        <v>57.29</v>
      </c>
      <c r="CR7" s="39">
        <v>55.9</v>
      </c>
      <c r="CS7" s="39">
        <v>57.3</v>
      </c>
      <c r="CT7" s="39">
        <v>56.76</v>
      </c>
      <c r="CU7" s="39">
        <v>56.04</v>
      </c>
      <c r="CV7" s="39">
        <v>54.9</v>
      </c>
      <c r="CW7" s="39">
        <v>80.94</v>
      </c>
      <c r="CX7" s="39">
        <v>81.55</v>
      </c>
      <c r="CY7" s="39">
        <v>82.25</v>
      </c>
      <c r="CZ7" s="39">
        <v>82.71</v>
      </c>
      <c r="DA7" s="39">
        <v>80.849999999999994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v>
      </c>
      <c r="EE7" s="39">
        <v>0</v>
      </c>
      <c r="EF7" s="39">
        <v>0</v>
      </c>
      <c r="EG7" s="39">
        <v>0.91</v>
      </c>
      <c r="EH7" s="39">
        <v>2.2000000000000002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2021-01-29T02:18:42Z</cp:lastPrinted>
  <dcterms:created xsi:type="dcterms:W3CDTF">2020-12-04T02:18:57Z</dcterms:created>
  <dcterms:modified xsi:type="dcterms:W3CDTF">2021-01-29T02:18:45Z</dcterms:modified>
  <cp:category/>
</cp:coreProperties>
</file>