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_下水道チーム\08_調査報告関係\3_庁舎内調査\財政課\01_公営企業に係る経営比較分析表の分析等について\20210113_経営比較分析表等\回答\"/>
    </mc:Choice>
  </mc:AlternateContent>
  <workbookProtection workbookAlgorithmName="SHA-512" workbookHashValue="fIMJA7Vm+4EDY0O8Mfx1vOUdK2f+SWl8aOWLdC94x6u3fy8goBVOM0r1bfIlZ1iXgAV2RAynLhn6JwkHCS7zJg==" workbookSaltValue="dXMteoGKM0UyVEkcGGjF2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<sst xmlns="http://schemas.openxmlformats.org/spreadsheetml/2006/main" count="236" uniqueCount="119">
  <si>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</si>
  <si>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</si>
  <si>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</si>
  <si>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</si>
  <si>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</si>
  <si>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</si>
  <si>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</si>
  <si>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</si>
  <si>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</si>
  <si>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</si>
  <si>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</si>
  <si>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</si>
  <si>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</si>
  <si>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</si>
  <si>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</si>
  <si>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</si>
  <si>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</si>
  <si>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</si>
  <si>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</si>
  <si>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</si>
  <si>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</si>
  <si>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</si>
  <si>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</si>
  <si>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</si>
  <si>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</si>
  <si>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</si>
  <si>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</si>
  <si>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</si>
  <si>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</si>
  <si>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</si>
  <si>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</si>
  <si>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</si>
  <si>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</si>
  <si>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</si>
  <si>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</si>
  <si>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</si>
  <si>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</si>
  <si>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</si>
  <si>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</si>
  <si>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</si>
  <si>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</si>
  <si>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</si>
  <si>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</si>
  <si>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</si>
  <si>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</si>
  <si>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</si>
  <si>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</si>
  <si>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</si>
  <si>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</si>
  <si>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</si>
  <si>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</si>
  <si>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</si>
  <si>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</si>
  <si>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</si>
  <si>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</si>
  <si>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</si>
  <si>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</si>
  <si>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</si>
  <si>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</si>
  <si>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</si>
  <si>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</si>
  <si>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</si>
  <si>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</si>
  <si>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</si>
  <si>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</si>
  <si>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</si>
  <si>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</si>
  <si>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</si>
  <si>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</si>
  <si>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</si>
  <si>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</si>
  <si>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</si>
  <si>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</si>
  <si>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</si>
  <si>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</si>
  <si>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</si>
  <si>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</si>
  <si>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</si>
  <si>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</si>
  <si>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</si>
  <si>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</si>
  <si>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</si>
  <si>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</si>
  <si>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</si>
  <si>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</si>
  <si>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</si>
  <si>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</si>
  <si>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</si>
  <si>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</si>
  <si>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</si>
  <si>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</si>
  <si>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</si>
  <si>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</si>
  <si>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</si>
  <si>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</si>
  <si>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</si>
  <si>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</si>
  <si>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山田町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</si>
  <si>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</si>
  <si>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</si>
  <si>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</si>
  <si>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</si>
  <si>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</si>
  <si>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</si>
  <si>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</si>
  <si>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</si>
  <si>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</si>
  <si>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</si>
  <si>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</si>
  <si>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</si>
  <si>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</si>
  <si>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</si>
  <si>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</si>
  <si>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</si>
  <si>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</si>
  <si>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</si>
  <si>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③管渠改善率は１％未満と低率である。現在、23年の震災からの復旧復興事業を中心に進めており、将来的に老朽化した管渠を計画的に改善していく。</t>
    <phoneticPr fontId="4"/>
  </si>
  <si>
    <t>全体的に経営は赤字である。使用料収入のみでは維持管理費や地方債償還金を賄えず、一般会計からの繰入金に依存している。
今後は、水洗化率の向上や使用料の設定により経営改善を推進する必要がある。</t>
    <phoneticPr fontId="4"/>
  </si>
  <si>
    <t>平成23年3月に発生した東日本大震災により排水処理区が甚大な被害を受けたが、仮設住宅への入居により回復したものの、被災者の住宅再建が進み、仮設住宅から公共下水道地区への再建が増えて、接続数が減少している。
①収益的収支比率は、前年比3.55ポイントマイナスで、依然として100％を下回っており、単年度収支が赤字である。
④企業債残高対事業規模比率は年々減少しており、順調に企業債の償還が進んでいる。
⑤経費回収率は100％を下回っており、使用料以外の収入、主に一般会計からの繰入金に依存している。
⑥汚水処理原価は、前年と比較し14.11円安くなっている。
⑦施設利用率は、前年と比較し1.65ポイント高くなっている。
⑧水洗化率は、類似団体および全国平均を上回っているものの、100％を下回っており、向上の取り組みが必要である。</t>
    <rPh sb="270" eb="271">
      <t>ヤス</t>
    </rPh>
    <rPh sb="301" eb="302">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</si>
</sst>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B8-4A94-BAC4-B715F5A932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9AB8-4A94-BAC4-B715F5A932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28.24</c:v>
                </c:pt>
                <c:pt idx="1">
                  <c:v>28.56</c:v>
                </c:pt>
                <c:pt idx="2">
                  <c:v>28.35</c:v>
                </c:pt>
                <c:pt idx="3">
                  <c:v>26.7</c:v>
                </c:pt>
                <c:pt idx="4">
                  <c:v>28.35</c:v>
                </c:pt>
              </c:numCache>
            </c:numRef>
          </c:val>
          <c:extLst>
            <c:ext xmlns:c16="http://schemas.microsoft.com/office/drawing/2014/chart" uri="{C3380CC4-5D6E-409C-BE32-E72D297353CC}">
              <c16:uniqueId val="{00000000-63D8-48BC-8336-1E724CE15D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63D8-48BC-8336-1E724CE15D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80.83</c:v>
                </c:pt>
                <c:pt idx="1">
                  <c:v>81.319999999999993</c:v>
                </c:pt>
                <c:pt idx="2">
                  <c:v>80.94</c:v>
                </c:pt>
                <c:pt idx="3">
                  <c:v>88.31</c:v>
                </c:pt>
                <c:pt idx="4">
                  <c:v>80.7</c:v>
                </c:pt>
              </c:numCache>
            </c:numRef>
          </c:val>
          <c:extLst>
            <c:ext xmlns:c16="http://schemas.microsoft.com/office/drawing/2014/chart" uri="{C3380CC4-5D6E-409C-BE32-E72D297353CC}">
              <c16:uniqueId val="{00000000-B91D-4A7B-B0B0-1F5D40B5C3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B91D-4A7B-B0B0-1F5D40B5C3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78.930000000000007</c:v>
                </c:pt>
                <c:pt idx="1">
                  <c:v>78.92</c:v>
                </c:pt>
                <c:pt idx="2">
                  <c:v>80.73</c:v>
                </c:pt>
                <c:pt idx="3">
                  <c:v>81.260000000000005</c:v>
                </c:pt>
                <c:pt idx="4">
                  <c:v>77.709999999999994</c:v>
                </c:pt>
              </c:numCache>
            </c:numRef>
          </c:val>
          <c:extLst>
            <c:ext xmlns:c16="http://schemas.microsoft.com/office/drawing/2014/chart" uri="{C3380CC4-5D6E-409C-BE32-E72D297353CC}">
              <c16:uniqueId val="{00000000-CFAD-4344-9AAF-42F14272B9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AD-4344-9AAF-42F14272B9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A-4776-8327-3B2465D3D4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A-4776-8327-3B2465D3D4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3-47E5-B1B0-A1E7F75D68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3-47E5-B1B0-A1E7F75D68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75-48CD-A77F-68BEC5667C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5-48CD-A77F-68BEC5667C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34-405D-B999-2942C3BD59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4-405D-B999-2942C3BD59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1379.9</c:v>
                </c:pt>
                <c:pt idx="1">
                  <c:v>1280.19</c:v>
                </c:pt>
                <c:pt idx="2">
                  <c:v>1202.1500000000001</c:v>
                </c:pt>
                <c:pt idx="3">
                  <c:v>1144.7</c:v>
                </c:pt>
                <c:pt idx="4">
                  <c:v>1100.8499999999999</c:v>
                </c:pt>
              </c:numCache>
            </c:numRef>
          </c:val>
          <c:extLst>
            <c:ext xmlns:c16="http://schemas.microsoft.com/office/drawing/2014/chart" uri="{C3380CC4-5D6E-409C-BE32-E72D297353CC}">
              <c16:uniqueId val="{00000000-E60D-4211-95F4-7B5C656F62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E60D-4211-95F4-7B5C656F62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39.32</c:v>
                </c:pt>
                <c:pt idx="1">
                  <c:v>40.25</c:v>
                </c:pt>
                <c:pt idx="2">
                  <c:v>37.880000000000003</c:v>
                </c:pt>
                <c:pt idx="3">
                  <c:v>33.26</c:v>
                </c:pt>
                <c:pt idx="4">
                  <c:v>34.56</c:v>
                </c:pt>
              </c:numCache>
            </c:numRef>
          </c:val>
          <c:extLst>
            <c:ext xmlns:c16="http://schemas.microsoft.com/office/drawing/2014/chart" uri="{C3380CC4-5D6E-409C-BE32-E72D297353CC}">
              <c16:uniqueId val="{00000000-3E20-4336-895F-D5B27A7503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3E20-4336-895F-D5B27A7503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394.84</c:v>
                </c:pt>
                <c:pt idx="1">
                  <c:v>386.55</c:v>
                </c:pt>
                <c:pt idx="2">
                  <c:v>407.33</c:v>
                </c:pt>
                <c:pt idx="3">
                  <c:v>461.31</c:v>
                </c:pt>
                <c:pt idx="4">
                  <c:v>447.2</c:v>
                </c:pt>
              </c:numCache>
            </c:numRef>
          </c:val>
          <c:extLst>
            <c:ext xmlns:c16="http://schemas.microsoft.com/office/drawing/2014/chart" uri="{C3380CC4-5D6E-409C-BE32-E72D297353CC}">
              <c16:uniqueId val="{00000000-FF38-4908-B663-C269242255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FF38-4908-B663-C269242255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山田町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15330</v>
      </c>
      <c r="AM8" s="51"/>
      <c r="AN8" s="51"/>
      <c r="AO8" s="51"/>
      <c r="AP8" s="51"/>
      <c r="AQ8" s="51"/>
      <c r="AR8" s="51"/>
      <c r="AS8" s="51"/>
      <c r="AT8" s="46">
        <f>データ!T6</f>
        <v>262.81</v>
      </c>
      <c r="AU8" s="46"/>
      <c r="AV8" s="46"/>
      <c r="AW8" s="46"/>
      <c r="AX8" s="46"/>
      <c r="AY8" s="46"/>
      <c r="AZ8" s="46"/>
      <c r="BA8" s="46"/>
      <c r="BB8" s="46">
        <f>データ!U6</f>
        <v>58.33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14.43</v>
      </c>
      <c r="Q10" s="46"/>
      <c r="R10" s="46"/>
      <c r="S10" s="46"/>
      <c r="T10" s="46"/>
      <c r="U10" s="46"/>
      <c r="V10" s="46"/>
      <c r="W10" s="46">
        <f>データ!Q6</f>
        <v>86.3</v>
      </c>
      <c r="X10" s="46"/>
      <c r="Y10" s="46"/>
      <c r="Z10" s="46"/>
      <c r="AA10" s="46"/>
      <c r="AB10" s="46"/>
      <c r="AC10" s="46"/>
      <c r="AD10" s="51">
        <f>データ!R6</f>
        <v>2827</v>
      </c>
      <c r="AE10" s="51"/>
      <c r="AF10" s="51"/>
      <c r="AG10" s="51"/>
      <c r="AH10" s="51"/>
      <c r="AI10" s="51"/>
      <c r="AJ10" s="51"/>
      <c r="AK10" s="2"/>
      <c r="AL10" s="51">
        <f>データ!V6</f>
        <v>2197</v>
      </c>
      <c r="AM10" s="51"/>
      <c r="AN10" s="51"/>
      <c r="AO10" s="51"/>
      <c r="AP10" s="51"/>
      <c r="AQ10" s="51"/>
      <c r="AR10" s="51"/>
      <c r="AS10" s="51"/>
      <c r="AT10" s="46">
        <f>データ!W6</f>
        <v>1.1000000000000001</v>
      </c>
      <c r="AU10" s="46"/>
      <c r="AV10" s="46"/>
      <c r="AW10" s="46"/>
      <c r="AX10" s="46"/>
      <c r="AY10" s="46"/>
      <c r="AZ10" s="46"/>
      <c r="BA10" s="46"/>
      <c r="BB10" s="46">
        <f>データ!X6</f>
        <v>1997.27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TGj2CKijEamefr+Dhmo1mFx3yf759hoyDEhtduqgfPGOYmKK+SBg+USyNE5IgUz3EIesV8tEASuwFmZoZiUWKw==" saltValue="MkQQC0BbN/tlXG/ycT61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34827</v>
      </c>
      <c r="D6" s="33">
        <f t="shared" si="3"/>
        <v>47</v>
      </c>
      <c r="E6" s="33">
        <f t="shared" si="3"/>
        <v>17</v>
      </c>
      <c r="F6" s="33">
        <f t="shared" si="3"/>
        <v>6</v>
      </c>
      <c r="G6" s="33">
        <f t="shared" si="3"/>
        <v>0</v>
      </c>
      <c r="H6" s="33" t="str">
        <f t="shared" si="3"/>
        <v>岩手県　山田町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14.43</v>
      </c>
      <c r="Q6" s="34">
        <f t="shared" si="3"/>
        <v>86.3</v>
      </c>
      <c r="R6" s="34">
        <f t="shared" si="3"/>
        <v>2827</v>
      </c>
      <c r="S6" s="34">
        <f t="shared" si="3"/>
        <v>15330</v>
      </c>
      <c r="T6" s="34">
        <f t="shared" si="3"/>
        <v>262.81</v>
      </c>
      <c r="U6" s="34">
        <f t="shared" si="3"/>
        <v>58.33</v>
      </c>
      <c r="V6" s="34">
        <f t="shared" si="3"/>
        <v>2197</v>
      </c>
      <c r="W6" s="34">
        <f t="shared" si="3"/>
        <v>1.1000000000000001</v>
      </c>
      <c r="X6" s="34">
        <f t="shared" si="3"/>
        <v>1997.27</v>
      </c>
      <c r="Y6" s="35">
        <f>IF(Y7="",NA(),Y7)</f>
        <v>78.930000000000007</v>
      </c>
      <c r="Z6" s="35">
        <f t="shared" ref="Z6:AH6" si="4">IF(Z7="",NA(),Z7)</f>
        <v>78.92</v>
      </c>
      <c r="AA6" s="35">
        <f t="shared" si="4"/>
        <v>80.73</v>
      </c>
      <c r="AB6" s="35">
        <f t="shared" si="4"/>
        <v>81.260000000000005</v>
      </c>
      <c r="AC6" s="35">
        <f t="shared" si="4"/>
        <v>77.709999999999994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1379.9</v>
      </c>
      <c r="BG6" s="35">
        <f t="shared" ref="BG6:BO6" si="7">IF(BG7="",NA(),BG7)</f>
        <v>1280.19</v>
      </c>
      <c r="BH6" s="35">
        <f t="shared" si="7"/>
        <v>1202.1500000000001</v>
      </c>
      <c r="BI6" s="35">
        <f t="shared" si="7"/>
        <v>1144.7</v>
      </c>
      <c r="BJ6" s="35">
        <f t="shared" si="7"/>
        <v>1100.8499999999999</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39.32</v>
      </c>
      <c r="BR6" s="35">
        <f t="shared" ref="BR6:BZ6" si="8">IF(BR7="",NA(),BR7)</f>
        <v>40.25</v>
      </c>
      <c r="BS6" s="35">
        <f t="shared" si="8"/>
        <v>37.880000000000003</v>
      </c>
      <c r="BT6" s="35">
        <f t="shared" si="8"/>
        <v>33.26</v>
      </c>
      <c r="BU6" s="35">
        <f t="shared" si="8"/>
        <v>34.56</v>
      </c>
      <c r="BV6" s="35">
        <f t="shared" si="8"/>
        <v>43.13</v>
      </c>
      <c r="BW6" s="35">
        <f t="shared" si="8"/>
        <v>46.26</v>
      </c>
      <c r="BX6" s="35">
        <f t="shared" si="8"/>
        <v>45.81</v>
      </c>
      <c r="BY6" s="35">
        <f t="shared" si="8"/>
        <v>43.43</v>
      </c>
      <c r="BZ6" s="35">
        <f t="shared" si="8"/>
        <v>41.41</v>
      </c>
      <c r="CA6" s="34" t="str">
        <f>IF(CA7="","",IF(CA7="-","【-】","【"&amp;SUBSTITUTE(TEXT(CA7,"#,##0.00"),"-","△")&amp;"】"))</f>
        <v>【45.31】</v>
      </c>
      <c r="CB6" s="35">
        <f>IF(CB7="",NA(),CB7)</f>
        <v>394.84</v>
      </c>
      <c r="CC6" s="35">
        <f t="shared" ref="CC6:CK6" si="9">IF(CC7="",NA(),CC7)</f>
        <v>386.55</v>
      </c>
      <c r="CD6" s="35">
        <f t="shared" si="9"/>
        <v>407.33</v>
      </c>
      <c r="CE6" s="35">
        <f t="shared" si="9"/>
        <v>461.31</v>
      </c>
      <c r="CF6" s="35">
        <f t="shared" si="9"/>
        <v>447.2</v>
      </c>
      <c r="CG6" s="35">
        <f t="shared" si="9"/>
        <v>392.03</v>
      </c>
      <c r="CH6" s="35">
        <f t="shared" si="9"/>
        <v>376.4</v>
      </c>
      <c r="CI6" s="35">
        <f t="shared" si="9"/>
        <v>383.92</v>
      </c>
      <c r="CJ6" s="35">
        <f t="shared" si="9"/>
        <v>400.44</v>
      </c>
      <c r="CK6" s="35">
        <f t="shared" si="9"/>
        <v>417.56</v>
      </c>
      <c r="CL6" s="34" t="str">
        <f>IF(CL7="","",IF(CL7="-","【-】","【"&amp;SUBSTITUTE(TEXT(CL7,"#,##0.00"),"-","△")&amp;"】"))</f>
        <v>【379.91】</v>
      </c>
      <c r="CM6" s="35">
        <f>IF(CM7="",NA(),CM7)</f>
        <v>28.24</v>
      </c>
      <c r="CN6" s="35">
        <f t="shared" ref="CN6:CV6" si="10">IF(CN7="",NA(),CN7)</f>
        <v>28.56</v>
      </c>
      <c r="CO6" s="35">
        <f t="shared" si="10"/>
        <v>28.35</v>
      </c>
      <c r="CP6" s="35">
        <f t="shared" si="10"/>
        <v>26.7</v>
      </c>
      <c r="CQ6" s="35">
        <f t="shared" si="10"/>
        <v>28.35</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80.83</v>
      </c>
      <c r="CY6" s="35">
        <f t="shared" ref="CY6:DG6" si="11">IF(CY7="",NA(),CY7)</f>
        <v>81.319999999999993</v>
      </c>
      <c r="CZ6" s="35">
        <f t="shared" si="11"/>
        <v>80.94</v>
      </c>
      <c r="DA6" s="35">
        <f t="shared" si="11"/>
        <v>88.31</v>
      </c>
      <c r="DB6" s="35">
        <f t="shared" si="11"/>
        <v>80.7</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34827</v>
      </c>
      <c r="D7" s="37">
        <v>47</v>
      </c>
      <c r="E7" s="37">
        <v>17</v>
      </c>
      <c r="F7" s="37">
        <v>6</v>
      </c>
      <c r="G7" s="37">
        <v>0</v>
      </c>
      <c r="H7" s="37" t="s">
        <v>97</v>
      </c>
      <c r="I7" s="37" t="s">
        <v>98</v>
      </c>
      <c r="J7" s="37" t="s">
        <v>99</v>
      </c>
      <c r="K7" s="37" t="s">
        <v>100</v>
      </c>
      <c r="L7" s="37" t="s">
        <v>101</v>
      </c>
      <c r="M7" s="37" t="s">
        <v>102</v>
      </c>
      <c r="N7" s="38" t="s">
        <v>103</v>
      </c>
      <c r="O7" s="38" t="s">
        <v>104</v>
      </c>
      <c r="P7" s="38">
        <v>14.43</v>
      </c>
      <c r="Q7" s="38">
        <v>86.3</v>
      </c>
      <c r="R7" s="38">
        <v>2827</v>
      </c>
      <c r="S7" s="38">
        <v>15330</v>
      </c>
      <c r="T7" s="38">
        <v>262.81</v>
      </c>
      <c r="U7" s="38">
        <v>58.33</v>
      </c>
      <c r="V7" s="38">
        <v>2197</v>
      </c>
      <c r="W7" s="38">
        <v>1.1000000000000001</v>
      </c>
      <c r="X7" s="38">
        <v>1997.27</v>
      </c>
      <c r="Y7" s="38">
        <v>78.930000000000007</v>
      </c>
      <c r="Z7" s="38">
        <v>78.92</v>
      </c>
      <c r="AA7" s="38">
        <v>80.73</v>
      </c>
      <c r="AB7" s="38">
        <v>81.260000000000005</v>
      </c>
      <c r="AC7" s="38">
        <v>77.709999999999994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1379.9</v>
      </c>
      <c r="BG7" s="38">
        <v>1280.19</v>
      </c>
      <c r="BH7" s="38">
        <v>1202.1500000000001</v>
      </c>
      <c r="BI7" s="38">
        <v>1144.7</v>
      </c>
      <c r="BJ7" s="38">
        <v>1100.8499999999999</v>
      </c>
      <c r="BK7" s="38">
        <v>1029.24</v>
      </c>
      <c r="BL7" s="38">
        <v>1063.93</v>
      </c>
      <c r="BM7" s="38">
        <v>1060.8599999999999</v>
      </c>
      <c r="BN7" s="38">
        <v>1006.65</v>
      </c>
      <c r="BO7" s="38">
        <v>998.42</v>
      </c>
      <c r="BP7" s="38">
        <v>953.26</v>
      </c>
      <c r="BQ7" s="38">
        <v>39.32</v>
      </c>
      <c r="BR7" s="38">
        <v>40.25</v>
      </c>
      <c r="BS7" s="38">
        <v>37.880000000000003</v>
      </c>
      <c r="BT7" s="38">
        <v>33.26</v>
      </c>
      <c r="BU7" s="38">
        <v>34.56</v>
      </c>
      <c r="BV7" s="38">
        <v>43.13</v>
      </c>
      <c r="BW7" s="38">
        <v>46.26</v>
      </c>
      <c r="BX7" s="38">
        <v>45.81</v>
      </c>
      <c r="BY7" s="38">
        <v>43.43</v>
      </c>
      <c r="BZ7" s="38">
        <v>41.41</v>
      </c>
      <c r="CA7" s="38">
        <v>45.31</v>
      </c>
      <c r="CB7" s="38">
        <v>394.84</v>
      </c>
      <c r="CC7" s="38">
        <v>386.55</v>
      </c>
      <c r="CD7" s="38">
        <v>407.33</v>
      </c>
      <c r="CE7" s="38">
        <v>461.31</v>
      </c>
      <c r="CF7" s="38">
        <v>447.2</v>
      </c>
      <c r="CG7" s="38">
        <v>392.03</v>
      </c>
      <c r="CH7" s="38">
        <v>376.4</v>
      </c>
      <c r="CI7" s="38">
        <v>383.92</v>
      </c>
      <c r="CJ7" s="38">
        <v>400.44</v>
      </c>
      <c r="CK7" s="38">
        <v>417.56</v>
      </c>
      <c r="CL7" s="38">
        <v>379.91</v>
      </c>
      <c r="CM7" s="38">
        <v>28.24</v>
      </c>
      <c r="CN7" s="38">
        <v>28.56</v>
      </c>
      <c r="CO7" s="38">
        <v>28.35</v>
      </c>
      <c r="CP7" s="38">
        <v>26.7</v>
      </c>
      <c r="CQ7" s="38">
        <v>28.35</v>
      </c>
      <c r="CR7" s="38">
        <v>35.64</v>
      </c>
      <c r="CS7" s="38">
        <v>33.729999999999997</v>
      </c>
      <c r="CT7" s="38">
        <v>33.21</v>
      </c>
      <c r="CU7" s="38">
        <v>32.229999999999997</v>
      </c>
      <c r="CV7" s="38">
        <v>32.479999999999997</v>
      </c>
      <c r="CW7" s="38">
        <v>33.67</v>
      </c>
      <c r="CX7" s="38">
        <v>80.83</v>
      </c>
      <c r="CY7" s="38">
        <v>81.319999999999993</v>
      </c>
      <c r="CZ7" s="38">
        <v>80.94</v>
      </c>
      <c r="DA7" s="38">
        <v>88.31</v>
      </c>
      <c r="DB7" s="38">
        <v>80.7</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柏谷</cp:lastModifiedBy>
  <cp:lastPrinted>2021-01-27T06:45:13Z</cp:lastPrinted>
  <dcterms:created xsi:type="dcterms:W3CDTF">2020-12-04T03:11:00Z</dcterms:created>
  <dcterms:modified xsi:type="dcterms:W3CDTF">2021-01-27T06:45:31Z</dcterms:modified>
  <cp:category/>
</cp:coreProperties>
</file>