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46FS01\Profile$\No_0388\Desktop\02_上下水道課照会\提出\"/>
    </mc:Choice>
  </mc:AlternateContent>
  <workbookProtection workbookAlgorithmName="SHA-512" workbookHashValue="ShGv/OO0BqJPNFT+YK0f1pQVfsVQwUNozBsqAcXjAiayds56Y8FcV1JgA7+hOfXuVK6I13EosqrM0BEAPuXv/Q==" workbookSaltValue="IzP4hnDmpdauBkbuoO0qB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<sst xmlns="http://schemas.openxmlformats.org/spreadsheetml/2006/main" count="228" uniqueCount="114">
  <si>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</si>
  <si>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</si>
  <si>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</si>
  <si>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</si>
  <si>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</si>
  <si>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</si>
  <si>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</si>
  <si>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</si>
  <si>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</si>
  <si>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</si>
  <si>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</si>
  <si>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</si>
  <si>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</si>
  <si>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</si>
  <si>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</si>
  <si>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</si>
  <si>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</si>
  <si>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</si>
  <si>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</si>
  <si>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</si>
  <si>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</si>
  <si>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</si>
  <si>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</si>
  <si>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</si>
  <si>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</si>
  <si>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</si>
  <si>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</si>
  <si>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</si>
  <si>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</si>
  <si>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</si>
  <si>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</si>
  <si>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</si>
  <si>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</si>
  <si>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</si>
  <si>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</si>
  <si>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</si>
  <si>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</si>
  <si>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</si>
  <si>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</si>
  <si>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</si>
  <si>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</si>
  <si>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</si>
  <si>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</si>
  <si>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</si>
  <si>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</si>
  <si>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</si>
  <si>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</si>
  <si>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</si>
  <si>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</si>
  <si>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</si>
  <si>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</si>
  <si>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</si>
  <si>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</si>
  <si>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</si>
  <si>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</si>
  <si>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</si>
  <si>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</si>
  <si>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</si>
  <si>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</si>
  <si>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</si>
  <si>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</si>
  <si>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</si>
  <si>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</si>
  <si>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</si>
  <si>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</si>
  <si>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</si>
  <si>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</si>
  <si>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</si>
  <si>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</si>
  <si>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</si>
  <si>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</si>
  <si>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</si>
  <si>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</si>
  <si>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</si>
  <si>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</si>
  <si>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</si>
  <si>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</si>
  <si>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</si>
  <si>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</si>
  <si>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</si>
  <si>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</si>
  <si>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</si>
  <si>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</si>
  <si>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</si>
  <si>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</si>
  <si>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</si>
  <si>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</si>
  <si>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</si>
  <si>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</si>
  <si>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</si>
  <si>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</si>
  <si>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</si>
  <si>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</si>
  <si>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山田町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</si>
  <si>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</si>
  <si>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</si>
  <si>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</si>
  <si>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</si>
  <si>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</si>
  <si>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</si>
  <si>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</si>
  <si>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</si>
  <si>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</si>
  <si>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</si>
  <si>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</si>
  <si>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</si>
  <si>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</si>
  <si>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</si>
  <si>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</si>
  <si>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</si>
  <si>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</si>
  <si>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①経常収支比率は、１００％を超えており、単年度収支は黒字である。当該率がここ2年減少傾向にあることから、更なる経営改善に取り組んでゆく。
②累積欠損金比率は、0％であることから、累積欠損金は発生しておらず、経営は健全である。
③流動比率は令和元年度は１５９．８７％と１００％を優に超えており、債務に対する支払能力は十分にある。
④企業債残高対給水収益比率は、年々減少しており、順調に企業債の償還が進んでいる。また、平均値よりも低率であり、適切な数値である。
⑤料金回収率は、１００％を超えており、かつ平均値よりも高率であることから、適切な料金水準である。
⑥給水原価は、平成２９年度から平均値以下であり、適切な数値である。
⑦施設利用率は、平均値を超えて稼働しており、適切な施設規模である。
⑧有収率は、平均値に達していない。有収率向上のため、平成３０年度から漏水調査、修理を行い漏水量の減少に努めている。</t>
    <rPh sb="1" eb="3">
      <t>ケイジョウ</t>
    </rPh>
    <rPh sb="3" eb="5">
      <t>シュウシ</t>
    </rPh>
    <rPh sb="32" eb="34">
      <t>トウガイ</t>
    </rPh>
    <rPh sb="34" eb="35">
      <t>リツ</t>
    </rPh>
    <rPh sb="39" eb="40">
      <t>ネン</t>
    </rPh>
    <rPh sb="40" eb="42">
      <t>ゲンショウ</t>
    </rPh>
    <rPh sb="42" eb="44">
      <t>ケイコウ</t>
    </rPh>
    <rPh sb="52" eb="53">
      <t>サラ</t>
    </rPh>
    <rPh sb="55" eb="57">
      <t>ケイエイ</t>
    </rPh>
    <rPh sb="57" eb="59">
      <t>カイゼン</t>
    </rPh>
    <rPh sb="60" eb="61">
      <t>ト</t>
    </rPh>
    <rPh sb="62" eb="63">
      <t>ク</t>
    </rPh>
    <rPh sb="75" eb="77">
      <t>ヒリツ</t>
    </rPh>
    <rPh sb="89" eb="91">
      <t>ルイセキ</t>
    </rPh>
    <rPh sb="91" eb="94">
      <t>ケッソンキン</t>
    </rPh>
    <rPh sb="119" eb="121">
      <t>レイワ</t>
    </rPh>
    <rPh sb="121" eb="122">
      <t>ガン</t>
    </rPh>
    <rPh sb="122" eb="123">
      <t>ネン</t>
    </rPh>
    <rPh sb="146" eb="148">
      <t>サイム</t>
    </rPh>
    <rPh sb="149" eb="150">
      <t>タイ</t>
    </rPh>
    <rPh sb="207" eb="210">
      <t>ヘイキンチ</t>
    </rPh>
    <rPh sb="213" eb="215">
      <t>テイリツ</t>
    </rPh>
    <rPh sb="219" eb="221">
      <t>テキセツ</t>
    </rPh>
    <rPh sb="222" eb="224">
      <t>スウチ</t>
    </rPh>
    <rPh sb="250" eb="253">
      <t>ヘイキンチ</t>
    </rPh>
    <rPh sb="256" eb="258">
      <t>コウリツ</t>
    </rPh>
    <rPh sb="269" eb="271">
      <t>リョウキン</t>
    </rPh>
    <rPh sb="271" eb="273">
      <t>スイジュン</t>
    </rPh>
    <rPh sb="285" eb="287">
      <t>ヘイセイ</t>
    </rPh>
    <rPh sb="289" eb="290">
      <t>ネン</t>
    </rPh>
    <rPh sb="290" eb="291">
      <t>ド</t>
    </rPh>
    <rPh sb="293" eb="296">
      <t>ヘイキンチ</t>
    </rPh>
    <rPh sb="296" eb="298">
      <t>イカ</t>
    </rPh>
    <rPh sb="302" eb="304">
      <t>テキセツ</t>
    </rPh>
    <rPh sb="305" eb="307">
      <t>スウチ</t>
    </rPh>
    <rPh sb="363" eb="366">
      <t>ユウシュウリツ</t>
    </rPh>
    <rPh sb="366" eb="368">
      <t>コウジョウ</t>
    </rPh>
    <rPh sb="372" eb="374">
      <t>ヘイセイ</t>
    </rPh>
    <rPh sb="376" eb="378">
      <t>ネンド</t>
    </rPh>
    <rPh sb="380" eb="382">
      <t>ロウスイ</t>
    </rPh>
    <rPh sb="382" eb="384">
      <t>チョウサ</t>
    </rPh>
    <rPh sb="385" eb="387">
      <t>シュウリ</t>
    </rPh>
    <rPh sb="388" eb="389">
      <t>オコナ</t>
    </rPh>
    <rPh sb="397" eb="398">
      <t>ツト</t>
    </rPh>
    <phoneticPr fontId="4"/>
  </si>
  <si>
    <t>①有形固定資産減価償却率は、平均率より低率であり、耐用年数に近い資産が少ないことを示しており、将来の施設の更新等の必要性は低いと推測される。
②管路経年化率は０％と低率であり、法定耐用年数を経過した管路はない。
③管路更新率は、０．３６％と低いが、法定耐用年数を経過した管路がないことから、適正である。また、令和２年度まで東日本大震災の災害復旧事業を中心に進めており、令和３年度から、老朽化した管路・施設を計画的に更新していく。</t>
    <rPh sb="16" eb="17">
      <t>リツ</t>
    </rPh>
    <rPh sb="19" eb="21">
      <t>テイリツ</t>
    </rPh>
    <rPh sb="25" eb="27">
      <t>タイヨウ</t>
    </rPh>
    <rPh sb="27" eb="29">
      <t>ネンスウ</t>
    </rPh>
    <rPh sb="30" eb="31">
      <t>チカ</t>
    </rPh>
    <rPh sb="32" eb="34">
      <t>シサン</t>
    </rPh>
    <rPh sb="35" eb="36">
      <t>スク</t>
    </rPh>
    <rPh sb="41" eb="42">
      <t>シメ</t>
    </rPh>
    <rPh sb="47" eb="49">
      <t>ショウライ</t>
    </rPh>
    <rPh sb="50" eb="52">
      <t>シセツ</t>
    </rPh>
    <rPh sb="53" eb="55">
      <t>コウシン</t>
    </rPh>
    <rPh sb="55" eb="56">
      <t>トウ</t>
    </rPh>
    <rPh sb="57" eb="60">
      <t>ヒツヨウセイ</t>
    </rPh>
    <rPh sb="61" eb="62">
      <t>ヒク</t>
    </rPh>
    <rPh sb="64" eb="66">
      <t>スイソク</t>
    </rPh>
    <rPh sb="88" eb="90">
      <t>ホウテイ</t>
    </rPh>
    <rPh sb="90" eb="92">
      <t>タイヨウ</t>
    </rPh>
    <rPh sb="92" eb="94">
      <t>ネンスウ</t>
    </rPh>
    <rPh sb="95" eb="97">
      <t>ケイカ</t>
    </rPh>
    <rPh sb="99" eb="101">
      <t>カンロ</t>
    </rPh>
    <rPh sb="107" eb="109">
      <t>カンロ</t>
    </rPh>
    <rPh sb="109" eb="111">
      <t>コウシン</t>
    </rPh>
    <rPh sb="111" eb="112">
      <t>リツ</t>
    </rPh>
    <rPh sb="120" eb="121">
      <t>ヒク</t>
    </rPh>
    <rPh sb="124" eb="126">
      <t>ホウテイ</t>
    </rPh>
    <rPh sb="126" eb="128">
      <t>タイヨウ</t>
    </rPh>
    <rPh sb="128" eb="130">
      <t>ネンスウ</t>
    </rPh>
    <rPh sb="131" eb="133">
      <t>ケイカ</t>
    </rPh>
    <rPh sb="135" eb="137">
      <t>カンロ</t>
    </rPh>
    <rPh sb="145" eb="147">
      <t>テキセイ</t>
    </rPh>
    <rPh sb="154" eb="156">
      <t>レイワ</t>
    </rPh>
    <rPh sb="157" eb="159">
      <t>ネンド</t>
    </rPh>
    <rPh sb="161" eb="162">
      <t>ヒガシ</t>
    </rPh>
    <rPh sb="162" eb="164">
      <t>ニホン</t>
    </rPh>
    <rPh sb="164" eb="167">
      <t>ダイシンサイ</t>
    </rPh>
    <rPh sb="168" eb="170">
      <t>サイガイ</t>
    </rPh>
    <rPh sb="170" eb="172">
      <t>フッキュウ</t>
    </rPh>
    <rPh sb="172" eb="174">
      <t>ジギョウ</t>
    </rPh>
    <rPh sb="184" eb="186">
      <t>レイワ</t>
    </rPh>
    <rPh sb="187" eb="189">
      <t>ネンド</t>
    </rPh>
    <rPh sb="197" eb="199">
      <t>カンロ</t>
    </rPh>
    <phoneticPr fontId="4"/>
  </si>
  <si>
    <t>全体的には、経営は健全である。
しかし、今後、人口減による給水収益の減少が見込まれることから、令和３年度に策定する水道ビジョン、水道経営戦略、アセットマネジメントなどに基づき、適切な料金収入及び経営改善を図って行く。</t>
    <rPh sb="47" eb="49">
      <t>レイワ</t>
    </rPh>
    <rPh sb="50" eb="52">
      <t>ネンド</t>
    </rPh>
    <rPh sb="53" eb="55">
      <t>サクテイ</t>
    </rPh>
    <rPh sb="57" eb="59">
      <t>スイドウ</t>
    </rPh>
    <rPh sb="64" eb="66">
      <t>スイドウ</t>
    </rPh>
    <rPh sb="66" eb="68">
      <t>ケイエイ</t>
    </rPh>
    <rPh sb="68" eb="70">
      <t>センリャク</t>
    </rPh>
    <rPh sb="84" eb="85">
      <t>モト</t>
    </rPh>
    <rPh sb="88" eb="90">
      <t>テキセツ</t>
    </rPh>
    <rPh sb="102" eb="103">
      <t>ハカ</t>
    </rPh>
    <rPh sb="105" eb="106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</si>
</sst>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0-4978-A73B-3D449ED82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0.99</c:v>
                </c:pt>
                <c:pt idx="1">
                  <c:v>0.71</c:v>
                </c:pt>
                <c:pt idx="2">
                  <c:v>0.39</c:v>
                </c:pt>
                <c:pt idx="3">
                  <c:v>0.43</c:v>
                </c:pt>
                <c:pt idx="4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0-4978-A73B-3D449ED82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71.06</c:v>
                </c:pt>
                <c:pt idx="1">
                  <c:v>73.59</c:v>
                </c:pt>
                <c:pt idx="2">
                  <c:v>69.78</c:v>
                </c:pt>
                <c:pt idx="3">
                  <c:v>68.87</c:v>
                </c:pt>
                <c:pt idx="4">
                  <c:v>68.010000000000005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2-4177-AE6A-B3D303E1E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54.77</c:v>
                </c:pt>
                <c:pt idx="1">
                  <c:v>54.92</c:v>
                </c:pt>
                <c:pt idx="2">
                  <c:v>55.88</c:v>
                </c:pt>
                <c:pt idx="3">
                  <c:v>55.22</c:v>
                </c:pt>
                <c:pt idx="4">
                  <c:v>54.05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2-4177-AE6A-B3D303E1E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74.5</c:v>
                </c:pt>
                <c:pt idx="1">
                  <c:v>72.25</c:v>
                </c:pt>
                <c:pt idx="2">
                  <c:v>76.22</c:v>
                </c:pt>
                <c:pt idx="3">
                  <c:v>75.89</c:v>
                </c:pt>
                <c:pt idx="4">
                  <c:v>75.44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1-4671-BFBD-4B943B9B6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82.89</c:v>
                </c:pt>
                <c:pt idx="1">
                  <c:v>82.66</c:v>
                </c:pt>
                <c:pt idx="2">
                  <c:v>80.989999999999995</c:v>
                </c:pt>
                <c:pt idx="3">
                  <c:v>80.930000000000007</c:v>
                </c:pt>
                <c:pt idx="4">
                  <c:v>80.510000000000005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B1-4671-BFBD-4B943B9B6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107.25</c:v>
                </c:pt>
                <c:pt idx="1">
                  <c:v>106.56</c:v>
                </c:pt>
                <c:pt idx="2">
                  <c:v>116.93</c:v>
                </c:pt>
                <c:pt idx="3">
                  <c:v>114.72</c:v>
                </c:pt>
                <c:pt idx="4">
                  <c:v>112.34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1-4F53-BEF9-1C2FA8851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111.21</c:v>
                </c:pt>
                <c:pt idx="1">
                  <c:v>111.71</c:v>
                </c:pt>
                <c:pt idx="2">
                  <c:v>110.02</c:v>
                </c:pt>
                <c:pt idx="3">
                  <c:v>108.76</c:v>
                </c:pt>
                <c:pt idx="4">
                  <c:v>108.46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1-4F53-BEF9-1C2FA8851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42.3</c:v>
                </c:pt>
                <c:pt idx="1">
                  <c:v>41.7</c:v>
                </c:pt>
                <c:pt idx="2">
                  <c:v>41.58</c:v>
                </c:pt>
                <c:pt idx="3">
                  <c:v>42.76</c:v>
                </c:pt>
                <c:pt idx="4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D-466C-8361-12706F713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47.46</c:v>
                </c:pt>
                <c:pt idx="1">
                  <c:v>48.49</c:v>
                </c:pt>
                <c:pt idx="2">
                  <c:v>46.61</c:v>
                </c:pt>
                <c:pt idx="3">
                  <c:v>47.97</c:v>
                </c:pt>
                <c:pt idx="4">
                  <c:v>49.12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D-466C-8361-12706F713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6F0-8DA3-38861A731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9.7100000000000009</c:v>
                </c:pt>
                <c:pt idx="1">
                  <c:v>12.79</c:v>
                </c:pt>
                <c:pt idx="2">
                  <c:v>10.84</c:v>
                </c:pt>
                <c:pt idx="3">
                  <c:v>15.33</c:v>
                </c:pt>
                <c:pt idx="4">
                  <c:v>16.760000000000002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B-46F0-8DA3-38861A731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B-437C-B175-E29E75BE5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1.93</c:v>
                </c:pt>
                <c:pt idx="1">
                  <c:v>1.72</c:v>
                </c:pt>
                <c:pt idx="2">
                  <c:v>7.31</c:v>
                </c:pt>
                <c:pt idx="3">
                  <c:v>7.48</c:v>
                </c:pt>
                <c:pt idx="4">
                  <c:v>11.94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B-437C-B175-E29E75BE5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260.41000000000003</c:v>
                </c:pt>
                <c:pt idx="1">
                  <c:v>172.93</c:v>
                </c:pt>
                <c:pt idx="2">
                  <c:v>180.59</c:v>
                </c:pt>
                <c:pt idx="3">
                  <c:v>152.47</c:v>
                </c:pt>
                <c:pt idx="4">
                  <c:v>159.87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7-4248-BA6B-E093B8BEE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391.54</c:v>
                </c:pt>
                <c:pt idx="1">
                  <c:v>384.34</c:v>
                </c:pt>
                <c:pt idx="2">
                  <c:v>355.27</c:v>
                </c:pt>
                <c:pt idx="3">
                  <c:v>359.7</c:v>
                </c:pt>
                <c:pt idx="4">
                  <c:v>362.93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7-4248-BA6B-E093B8BEE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497.81</c:v>
                </c:pt>
                <c:pt idx="1">
                  <c:v>461.77</c:v>
                </c:pt>
                <c:pt idx="2">
                  <c:v>427.88</c:v>
                </c:pt>
                <c:pt idx="3">
                  <c:v>403.53</c:v>
                </c:pt>
                <c:pt idx="4">
                  <c:v>374.27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1-441C-916A-494EFF8D6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386.97</c:v>
                </c:pt>
                <c:pt idx="1">
                  <c:v>380.58</c:v>
                </c:pt>
                <c:pt idx="2">
                  <c:v>458.27</c:v>
                </c:pt>
                <c:pt idx="3">
                  <c:v>447.01</c:v>
                </c:pt>
                <c:pt idx="4">
                  <c:v>439.05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1-441C-916A-494EFF8D6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103.55</c:v>
                </c:pt>
                <c:pt idx="1">
                  <c:v>102.71</c:v>
                </c:pt>
                <c:pt idx="2">
                  <c:v>113.9</c:v>
                </c:pt>
                <c:pt idx="3">
                  <c:v>111.71</c:v>
                </c:pt>
                <c:pt idx="4">
                  <c:v>107.96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E-4C47-966D-56F8216DF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102.38</c:v>
                </c:pt>
                <c:pt idx="2">
                  <c:v>96.77</c:v>
                </c:pt>
                <c:pt idx="3">
                  <c:v>95.81</c:v>
                </c:pt>
                <c:pt idx="4">
                  <c:v>95.26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BE-4C47-966D-56F8216DF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192.29</c:v>
                </c:pt>
                <c:pt idx="1">
                  <c:v>195.19</c:v>
                </c:pt>
                <c:pt idx="2">
                  <c:v>176.46</c:v>
                </c:pt>
                <c:pt idx="3">
                  <c:v>178.79</c:v>
                </c:pt>
                <c:pt idx="4">
                  <c:v>184.71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C-4213-A8FE-60482163A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168.2</c:v>
                </c:pt>
                <c:pt idx="1">
                  <c:v>168.67</c:v>
                </c:pt>
                <c:pt idx="2">
                  <c:v>187.18</c:v>
                </c:pt>
                <c:pt idx="3">
                  <c:v>189.58</c:v>
                </c:pt>
                <c:pt idx="4">
                  <c:v>192.82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C-4213-A8FE-60482163A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岩手県　山田町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A7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15330</v>
      </c>
      <c r="AM8" s="61"/>
      <c r="AN8" s="61"/>
      <c r="AO8" s="61"/>
      <c r="AP8" s="61"/>
      <c r="AQ8" s="61"/>
      <c r="AR8" s="61"/>
      <c r="AS8" s="61"/>
      <c r="AT8" s="52">
        <f>データ!$S$6</f>
        <v>262.81</v>
      </c>
      <c r="AU8" s="53"/>
      <c r="AV8" s="53"/>
      <c r="AW8" s="53"/>
      <c r="AX8" s="53"/>
      <c r="AY8" s="53"/>
      <c r="AZ8" s="53"/>
      <c r="BA8" s="53"/>
      <c r="BB8" s="54">
        <f>データ!$T$6</f>
        <v>58.33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71.47</v>
      </c>
      <c r="J10" s="53"/>
      <c r="K10" s="53"/>
      <c r="L10" s="53"/>
      <c r="M10" s="53"/>
      <c r="N10" s="53"/>
      <c r="O10" s="64"/>
      <c r="P10" s="54">
        <f>データ!$P$6</f>
        <v>94.76</v>
      </c>
      <c r="Q10" s="54"/>
      <c r="R10" s="54"/>
      <c r="S10" s="54"/>
      <c r="T10" s="54"/>
      <c r="U10" s="54"/>
      <c r="V10" s="54"/>
      <c r="W10" s="61">
        <f>データ!$Q$6</f>
        <v>3388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14431</v>
      </c>
      <c r="AM10" s="61"/>
      <c r="AN10" s="61"/>
      <c r="AO10" s="61"/>
      <c r="AP10" s="61"/>
      <c r="AQ10" s="61"/>
      <c r="AR10" s="61"/>
      <c r="AS10" s="61"/>
      <c r="AT10" s="52">
        <f>データ!$V$6</f>
        <v>27.41</v>
      </c>
      <c r="AU10" s="53"/>
      <c r="AV10" s="53"/>
      <c r="AW10" s="53"/>
      <c r="AX10" s="53"/>
      <c r="AY10" s="53"/>
      <c r="AZ10" s="53"/>
      <c r="BA10" s="53"/>
      <c r="BB10" s="54">
        <f>データ!$W$6</f>
        <v>526.49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111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113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J9CcqWAHl7bza0yM/em8eWCfKvFxyXZrH75ei2yrp7yNDwVyRJj18KOIGqyJD2YV+Q9+bA13ZMKq1qvZnDtDNw==" saltValue="zcbW1hN5S6tuN2tnAJ6Cc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34827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岩手県　山田町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71.47</v>
      </c>
      <c r="P6" s="35">
        <f t="shared" si="3"/>
        <v>94.76</v>
      </c>
      <c r="Q6" s="35">
        <f t="shared" si="3"/>
        <v>3388</v>
      </c>
      <c r="R6" s="35">
        <f t="shared" si="3"/>
        <v>15330</v>
      </c>
      <c r="S6" s="35">
        <f t="shared" si="3"/>
        <v>262.81</v>
      </c>
      <c r="T6" s="35">
        <f t="shared" si="3"/>
        <v>58.33</v>
      </c>
      <c r="U6" s="35">
        <f t="shared" si="3"/>
        <v>14431</v>
      </c>
      <c r="V6" s="35">
        <f t="shared" si="3"/>
        <v>27.41</v>
      </c>
      <c r="W6" s="35">
        <f t="shared" si="3"/>
        <v>526.49</v>
      </c>
      <c r="X6" s="36">
        <f>IF(X7="",NA(),X7)</f>
        <v>107.25</v>
      </c>
      <c r="Y6" s="36">
        <f t="shared" ref="Y6:AG6" si="4">IF(Y7="",NA(),Y7)</f>
        <v>106.56</v>
      </c>
      <c r="Z6" s="36">
        <f t="shared" si="4"/>
        <v>116.93</v>
      </c>
      <c r="AA6" s="36">
        <f t="shared" si="4"/>
        <v>114.72</v>
      </c>
      <c r="AB6" s="36">
        <f t="shared" si="4"/>
        <v>112.34</v>
      </c>
      <c r="AC6" s="36">
        <f t="shared" si="4"/>
        <v>111.21</v>
      </c>
      <c r="AD6" s="36">
        <f t="shared" si="4"/>
        <v>111.71</v>
      </c>
      <c r="AE6" s="36">
        <f t="shared" si="4"/>
        <v>110.02</v>
      </c>
      <c r="AF6" s="36">
        <f t="shared" si="4"/>
        <v>108.76</v>
      </c>
      <c r="AG6" s="36">
        <f t="shared" si="4"/>
        <v>108.46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1.93</v>
      </c>
      <c r="AO6" s="36">
        <f t="shared" si="5"/>
        <v>1.72</v>
      </c>
      <c r="AP6" s="36">
        <f t="shared" si="5"/>
        <v>7.31</v>
      </c>
      <c r="AQ6" s="36">
        <f t="shared" si="5"/>
        <v>7.48</v>
      </c>
      <c r="AR6" s="36">
        <f t="shared" si="5"/>
        <v>11.94</v>
      </c>
      <c r="AS6" s="35" t="str">
        <f>IF(AS7="","",IF(AS7="-","【-】","【"&amp;SUBSTITUTE(TEXT(AS7,"#,##0.00"),"-","△")&amp;"】"))</f>
        <v>【1.08】</v>
      </c>
      <c r="AT6" s="36">
        <f>IF(AT7="",NA(),AT7)</f>
        <v>260.41000000000003</v>
      </c>
      <c r="AU6" s="36">
        <f t="shared" ref="AU6:BC6" si="6">IF(AU7="",NA(),AU7)</f>
        <v>172.93</v>
      </c>
      <c r="AV6" s="36">
        <f t="shared" si="6"/>
        <v>180.59</v>
      </c>
      <c r="AW6" s="36">
        <f t="shared" si="6"/>
        <v>152.47</v>
      </c>
      <c r="AX6" s="36">
        <f t="shared" si="6"/>
        <v>159.87</v>
      </c>
      <c r="AY6" s="36">
        <f t="shared" si="6"/>
        <v>391.54</v>
      </c>
      <c r="AZ6" s="36">
        <f t="shared" si="6"/>
        <v>384.34</v>
      </c>
      <c r="BA6" s="36">
        <f t="shared" si="6"/>
        <v>355.27</v>
      </c>
      <c r="BB6" s="36">
        <f t="shared" si="6"/>
        <v>359.7</v>
      </c>
      <c r="BC6" s="36">
        <f t="shared" si="6"/>
        <v>362.93</v>
      </c>
      <c r="BD6" s="35" t="str">
        <f>IF(BD7="","",IF(BD7="-","【-】","【"&amp;SUBSTITUTE(TEXT(BD7,"#,##0.00"),"-","△")&amp;"】"))</f>
        <v>【264.97】</v>
      </c>
      <c r="BE6" s="36">
        <f>IF(BE7="",NA(),BE7)</f>
        <v>497.81</v>
      </c>
      <c r="BF6" s="36">
        <f t="shared" ref="BF6:BN6" si="7">IF(BF7="",NA(),BF7)</f>
        <v>461.77</v>
      </c>
      <c r="BG6" s="36">
        <f t="shared" si="7"/>
        <v>427.88</v>
      </c>
      <c r="BH6" s="36">
        <f t="shared" si="7"/>
        <v>403.53</v>
      </c>
      <c r="BI6" s="36">
        <f t="shared" si="7"/>
        <v>374.27</v>
      </c>
      <c r="BJ6" s="36">
        <f t="shared" si="7"/>
        <v>386.97</v>
      </c>
      <c r="BK6" s="36">
        <f t="shared" si="7"/>
        <v>380.58</v>
      </c>
      <c r="BL6" s="36">
        <f t="shared" si="7"/>
        <v>458.27</v>
      </c>
      <c r="BM6" s="36">
        <f t="shared" si="7"/>
        <v>447.01</v>
      </c>
      <c r="BN6" s="36">
        <f t="shared" si="7"/>
        <v>439.05</v>
      </c>
      <c r="BO6" s="35" t="str">
        <f>IF(BO7="","",IF(BO7="-","【-】","【"&amp;SUBSTITUTE(TEXT(BO7,"#,##0.00"),"-","△")&amp;"】"))</f>
        <v>【266.61】</v>
      </c>
      <c r="BP6" s="36">
        <f>IF(BP7="",NA(),BP7)</f>
        <v>103.55</v>
      </c>
      <c r="BQ6" s="36">
        <f t="shared" ref="BQ6:BY6" si="8">IF(BQ7="",NA(),BQ7)</f>
        <v>102.71</v>
      </c>
      <c r="BR6" s="36">
        <f t="shared" si="8"/>
        <v>113.9</v>
      </c>
      <c r="BS6" s="36">
        <f t="shared" si="8"/>
        <v>111.71</v>
      </c>
      <c r="BT6" s="36">
        <f t="shared" si="8"/>
        <v>107.96</v>
      </c>
      <c r="BU6" s="36">
        <f t="shared" si="8"/>
        <v>101.72</v>
      </c>
      <c r="BV6" s="36">
        <f t="shared" si="8"/>
        <v>102.38</v>
      </c>
      <c r="BW6" s="36">
        <f t="shared" si="8"/>
        <v>96.77</v>
      </c>
      <c r="BX6" s="36">
        <f t="shared" si="8"/>
        <v>95.81</v>
      </c>
      <c r="BY6" s="36">
        <f t="shared" si="8"/>
        <v>95.26</v>
      </c>
      <c r="BZ6" s="35" t="str">
        <f>IF(BZ7="","",IF(BZ7="-","【-】","【"&amp;SUBSTITUTE(TEXT(BZ7,"#,##0.00"),"-","△")&amp;"】"))</f>
        <v>【103.24】</v>
      </c>
      <c r="CA6" s="36">
        <f>IF(CA7="",NA(),CA7)</f>
        <v>192.29</v>
      </c>
      <c r="CB6" s="36">
        <f t="shared" ref="CB6:CJ6" si="9">IF(CB7="",NA(),CB7)</f>
        <v>195.19</v>
      </c>
      <c r="CC6" s="36">
        <f t="shared" si="9"/>
        <v>176.46</v>
      </c>
      <c r="CD6" s="36">
        <f t="shared" si="9"/>
        <v>178.79</v>
      </c>
      <c r="CE6" s="36">
        <f t="shared" si="9"/>
        <v>184.71</v>
      </c>
      <c r="CF6" s="36">
        <f t="shared" si="9"/>
        <v>168.2</v>
      </c>
      <c r="CG6" s="36">
        <f t="shared" si="9"/>
        <v>168.67</v>
      </c>
      <c r="CH6" s="36">
        <f t="shared" si="9"/>
        <v>187.18</v>
      </c>
      <c r="CI6" s="36">
        <f t="shared" si="9"/>
        <v>189.58</v>
      </c>
      <c r="CJ6" s="36">
        <f t="shared" si="9"/>
        <v>192.82</v>
      </c>
      <c r="CK6" s="35" t="str">
        <f>IF(CK7="","",IF(CK7="-","【-】","【"&amp;SUBSTITUTE(TEXT(CK7,"#,##0.00"),"-","△")&amp;"】"))</f>
        <v>【168.38】</v>
      </c>
      <c r="CL6" s="36">
        <f>IF(CL7="",NA(),CL7)</f>
        <v>71.06</v>
      </c>
      <c r="CM6" s="36">
        <f t="shared" ref="CM6:CU6" si="10">IF(CM7="",NA(),CM7)</f>
        <v>73.59</v>
      </c>
      <c r="CN6" s="36">
        <f t="shared" si="10"/>
        <v>69.78</v>
      </c>
      <c r="CO6" s="36">
        <f t="shared" si="10"/>
        <v>68.87</v>
      </c>
      <c r="CP6" s="36">
        <f t="shared" si="10"/>
        <v>68.010000000000005</v>
      </c>
      <c r="CQ6" s="36">
        <f t="shared" si="10"/>
        <v>54.77</v>
      </c>
      <c r="CR6" s="36">
        <f t="shared" si="10"/>
        <v>54.92</v>
      </c>
      <c r="CS6" s="36">
        <f t="shared" si="10"/>
        <v>55.88</v>
      </c>
      <c r="CT6" s="36">
        <f t="shared" si="10"/>
        <v>55.22</v>
      </c>
      <c r="CU6" s="36">
        <f t="shared" si="10"/>
        <v>54.05</v>
      </c>
      <c r="CV6" s="35" t="str">
        <f>IF(CV7="","",IF(CV7="-","【-】","【"&amp;SUBSTITUTE(TEXT(CV7,"#,##0.00"),"-","△")&amp;"】"))</f>
        <v>【60.00】</v>
      </c>
      <c r="CW6" s="36">
        <f>IF(CW7="",NA(),CW7)</f>
        <v>74.5</v>
      </c>
      <c r="CX6" s="36">
        <f t="shared" ref="CX6:DF6" si="11">IF(CX7="",NA(),CX7)</f>
        <v>72.25</v>
      </c>
      <c r="CY6" s="36">
        <f t="shared" si="11"/>
        <v>76.22</v>
      </c>
      <c r="CZ6" s="36">
        <f t="shared" si="11"/>
        <v>75.89</v>
      </c>
      <c r="DA6" s="36">
        <f t="shared" si="11"/>
        <v>75.44</v>
      </c>
      <c r="DB6" s="36">
        <f t="shared" si="11"/>
        <v>82.89</v>
      </c>
      <c r="DC6" s="36">
        <f t="shared" si="11"/>
        <v>82.66</v>
      </c>
      <c r="DD6" s="36">
        <f t="shared" si="11"/>
        <v>80.989999999999995</v>
      </c>
      <c r="DE6" s="36">
        <f t="shared" si="11"/>
        <v>80.930000000000007</v>
      </c>
      <c r="DF6" s="36">
        <f t="shared" si="11"/>
        <v>80.510000000000005</v>
      </c>
      <c r="DG6" s="35" t="str">
        <f>IF(DG7="","",IF(DG7="-","【-】","【"&amp;SUBSTITUTE(TEXT(DG7,"#,##0.00"),"-","△")&amp;"】"))</f>
        <v>【89.80】</v>
      </c>
      <c r="DH6" s="36">
        <f>IF(DH7="",NA(),DH7)</f>
        <v>42.3</v>
      </c>
      <c r="DI6" s="36">
        <f t="shared" ref="DI6:DQ6" si="12">IF(DI7="",NA(),DI7)</f>
        <v>41.7</v>
      </c>
      <c r="DJ6" s="36">
        <f t="shared" si="12"/>
        <v>41.58</v>
      </c>
      <c r="DK6" s="36">
        <f t="shared" si="12"/>
        <v>42.76</v>
      </c>
      <c r="DL6" s="36">
        <f t="shared" si="12"/>
        <v>40.9</v>
      </c>
      <c r="DM6" s="36">
        <f t="shared" si="12"/>
        <v>47.46</v>
      </c>
      <c r="DN6" s="36">
        <f t="shared" si="12"/>
        <v>48.49</v>
      </c>
      <c r="DO6" s="36">
        <f t="shared" si="12"/>
        <v>46.61</v>
      </c>
      <c r="DP6" s="36">
        <f t="shared" si="12"/>
        <v>47.97</v>
      </c>
      <c r="DQ6" s="36">
        <f t="shared" si="12"/>
        <v>49.12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9.7100000000000009</v>
      </c>
      <c r="DY6" s="36">
        <f t="shared" si="13"/>
        <v>12.79</v>
      </c>
      <c r="DZ6" s="36">
        <f t="shared" si="13"/>
        <v>10.84</v>
      </c>
      <c r="EA6" s="36">
        <f t="shared" si="13"/>
        <v>15.33</v>
      </c>
      <c r="EB6" s="36">
        <f t="shared" si="13"/>
        <v>16.760000000000002</v>
      </c>
      <c r="EC6" s="35" t="str">
        <f>IF(EC7="","",IF(EC7="-","【-】","【"&amp;SUBSTITUTE(TEXT(EC7,"#,##0.00"),"-","△")&amp;"】"))</f>
        <v>【19.44】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6">
        <f t="shared" si="14"/>
        <v>0.36</v>
      </c>
      <c r="EI6" s="36">
        <f t="shared" si="14"/>
        <v>0.99</v>
      </c>
      <c r="EJ6" s="36">
        <f t="shared" si="14"/>
        <v>0.71</v>
      </c>
      <c r="EK6" s="36">
        <f t="shared" si="14"/>
        <v>0.39</v>
      </c>
      <c r="EL6" s="36">
        <f t="shared" si="14"/>
        <v>0.43</v>
      </c>
      <c r="EM6" s="36">
        <f t="shared" si="14"/>
        <v>0.42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34827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71.47</v>
      </c>
      <c r="P7" s="39">
        <v>94.76</v>
      </c>
      <c r="Q7" s="39">
        <v>3388</v>
      </c>
      <c r="R7" s="39">
        <v>15330</v>
      </c>
      <c r="S7" s="39">
        <v>262.81</v>
      </c>
      <c r="T7" s="39">
        <v>58.33</v>
      </c>
      <c r="U7" s="39">
        <v>14431</v>
      </c>
      <c r="V7" s="39">
        <v>27.41</v>
      </c>
      <c r="W7" s="39">
        <v>526.49</v>
      </c>
      <c r="X7" s="39">
        <v>107.25</v>
      </c>
      <c r="Y7" s="39">
        <v>106.56</v>
      </c>
      <c r="Z7" s="39">
        <v>116.93</v>
      </c>
      <c r="AA7" s="39">
        <v>114.72</v>
      </c>
      <c r="AB7" s="39">
        <v>112.34</v>
      </c>
      <c r="AC7" s="39">
        <v>111.21</v>
      </c>
      <c r="AD7" s="39">
        <v>111.71</v>
      </c>
      <c r="AE7" s="39">
        <v>110.02</v>
      </c>
      <c r="AF7" s="39">
        <v>108.76</v>
      </c>
      <c r="AG7" s="39">
        <v>108.46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1.93</v>
      </c>
      <c r="AO7" s="39">
        <v>1.72</v>
      </c>
      <c r="AP7" s="39">
        <v>7.31</v>
      </c>
      <c r="AQ7" s="39">
        <v>7.48</v>
      </c>
      <c r="AR7" s="39">
        <v>11.94</v>
      </c>
      <c r="AS7" s="39">
        <v>1.08</v>
      </c>
      <c r="AT7" s="39">
        <v>260.41000000000003</v>
      </c>
      <c r="AU7" s="39">
        <v>172.93</v>
      </c>
      <c r="AV7" s="39">
        <v>180.59</v>
      </c>
      <c r="AW7" s="39">
        <v>152.47</v>
      </c>
      <c r="AX7" s="39">
        <v>159.87</v>
      </c>
      <c r="AY7" s="39">
        <v>391.54</v>
      </c>
      <c r="AZ7" s="39">
        <v>384.34</v>
      </c>
      <c r="BA7" s="39">
        <v>355.27</v>
      </c>
      <c r="BB7" s="39">
        <v>359.7</v>
      </c>
      <c r="BC7" s="39">
        <v>362.93</v>
      </c>
      <c r="BD7" s="39">
        <v>264.97000000000003</v>
      </c>
      <c r="BE7" s="39">
        <v>497.81</v>
      </c>
      <c r="BF7" s="39">
        <v>461.77</v>
      </c>
      <c r="BG7" s="39">
        <v>427.88</v>
      </c>
      <c r="BH7" s="39">
        <v>403.53</v>
      </c>
      <c r="BI7" s="39">
        <v>374.27</v>
      </c>
      <c r="BJ7" s="39">
        <v>386.97</v>
      </c>
      <c r="BK7" s="39">
        <v>380.58</v>
      </c>
      <c r="BL7" s="39">
        <v>458.27</v>
      </c>
      <c r="BM7" s="39">
        <v>447.01</v>
      </c>
      <c r="BN7" s="39">
        <v>439.05</v>
      </c>
      <c r="BO7" s="39">
        <v>266.61</v>
      </c>
      <c r="BP7" s="39">
        <v>103.55</v>
      </c>
      <c r="BQ7" s="39">
        <v>102.71</v>
      </c>
      <c r="BR7" s="39">
        <v>113.9</v>
      </c>
      <c r="BS7" s="39">
        <v>111.71</v>
      </c>
      <c r="BT7" s="39">
        <v>107.96</v>
      </c>
      <c r="BU7" s="39">
        <v>101.72</v>
      </c>
      <c r="BV7" s="39">
        <v>102.38</v>
      </c>
      <c r="BW7" s="39">
        <v>96.77</v>
      </c>
      <c r="BX7" s="39">
        <v>95.81</v>
      </c>
      <c r="BY7" s="39">
        <v>95.26</v>
      </c>
      <c r="BZ7" s="39">
        <v>103.24</v>
      </c>
      <c r="CA7" s="39">
        <v>192.29</v>
      </c>
      <c r="CB7" s="39">
        <v>195.19</v>
      </c>
      <c r="CC7" s="39">
        <v>176.46</v>
      </c>
      <c r="CD7" s="39">
        <v>178.79</v>
      </c>
      <c r="CE7" s="39">
        <v>184.71</v>
      </c>
      <c r="CF7" s="39">
        <v>168.2</v>
      </c>
      <c r="CG7" s="39">
        <v>168.67</v>
      </c>
      <c r="CH7" s="39">
        <v>187.18</v>
      </c>
      <c r="CI7" s="39">
        <v>189.58</v>
      </c>
      <c r="CJ7" s="39">
        <v>192.82</v>
      </c>
      <c r="CK7" s="39">
        <v>168.38</v>
      </c>
      <c r="CL7" s="39">
        <v>71.06</v>
      </c>
      <c r="CM7" s="39">
        <v>73.59</v>
      </c>
      <c r="CN7" s="39">
        <v>69.78</v>
      </c>
      <c r="CO7" s="39">
        <v>68.87</v>
      </c>
      <c r="CP7" s="39">
        <v>68.010000000000005</v>
      </c>
      <c r="CQ7" s="39">
        <v>54.77</v>
      </c>
      <c r="CR7" s="39">
        <v>54.92</v>
      </c>
      <c r="CS7" s="39">
        <v>55.88</v>
      </c>
      <c r="CT7" s="39">
        <v>55.22</v>
      </c>
      <c r="CU7" s="39">
        <v>54.05</v>
      </c>
      <c r="CV7" s="39">
        <v>60</v>
      </c>
      <c r="CW7" s="39">
        <v>74.5</v>
      </c>
      <c r="CX7" s="39">
        <v>72.25</v>
      </c>
      <c r="CY7" s="39">
        <v>76.22</v>
      </c>
      <c r="CZ7" s="39">
        <v>75.89</v>
      </c>
      <c r="DA7" s="39">
        <v>75.44</v>
      </c>
      <c r="DB7" s="39">
        <v>82.89</v>
      </c>
      <c r="DC7" s="39">
        <v>82.66</v>
      </c>
      <c r="DD7" s="39">
        <v>80.989999999999995</v>
      </c>
      <c r="DE7" s="39">
        <v>80.930000000000007</v>
      </c>
      <c r="DF7" s="39">
        <v>80.510000000000005</v>
      </c>
      <c r="DG7" s="39">
        <v>89.8</v>
      </c>
      <c r="DH7" s="39">
        <v>42.3</v>
      </c>
      <c r="DI7" s="39">
        <v>41.7</v>
      </c>
      <c r="DJ7" s="39">
        <v>41.58</v>
      </c>
      <c r="DK7" s="39">
        <v>42.76</v>
      </c>
      <c r="DL7" s="39">
        <v>40.9</v>
      </c>
      <c r="DM7" s="39">
        <v>47.46</v>
      </c>
      <c r="DN7" s="39">
        <v>48.49</v>
      </c>
      <c r="DO7" s="39">
        <v>46.61</v>
      </c>
      <c r="DP7" s="39">
        <v>47.97</v>
      </c>
      <c r="DQ7" s="39">
        <v>49.12</v>
      </c>
      <c r="DR7" s="39">
        <v>49.59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9.7100000000000009</v>
      </c>
      <c r="DY7" s="39">
        <v>12.79</v>
      </c>
      <c r="DZ7" s="39">
        <v>10.84</v>
      </c>
      <c r="EA7" s="39">
        <v>15.33</v>
      </c>
      <c r="EB7" s="39">
        <v>16.760000000000002</v>
      </c>
      <c r="EC7" s="39">
        <v>19.440000000000001</v>
      </c>
      <c r="ED7" s="39">
        <v>0</v>
      </c>
      <c r="EE7" s="39">
        <v>0</v>
      </c>
      <c r="EF7" s="39">
        <v>0</v>
      </c>
      <c r="EG7" s="39">
        <v>0</v>
      </c>
      <c r="EH7" s="39">
        <v>0.36</v>
      </c>
      <c r="EI7" s="39">
        <v>0.99</v>
      </c>
      <c r="EJ7" s="39">
        <v>0.71</v>
      </c>
      <c r="EK7" s="39">
        <v>0.39</v>
      </c>
      <c r="EL7" s="39">
        <v>0.43</v>
      </c>
      <c r="EM7" s="39">
        <v>0.42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後藤　清悦</cp:lastModifiedBy>
  <cp:lastPrinted>2021-01-19T01:02:23Z</cp:lastPrinted>
  <dcterms:created xsi:type="dcterms:W3CDTF">2020-12-04T02:03:02Z</dcterms:created>
  <dcterms:modified xsi:type="dcterms:W3CDTF">2021-01-19T01:05:08Z</dcterms:modified>
  <cp:category/>
</cp:coreProperties>
</file>