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yudai.s\Desktop\【経営比較分析表】2019_034614_47_1718\"/>
    </mc:Choice>
  </mc:AlternateContent>
  <xr:revisionPtr revIDLastSave="0" documentId="13_ncr:1_{0F491CF1-AFEB-49A9-A88A-CA1A3153ACEE}" xr6:coauthVersionLast="36" xr6:coauthVersionMax="36" xr10:uidLastSave="{00000000-0000-0000-0000-000000000000}"/>
  <workbookProtection workbookAlgorithmName="SHA-512" workbookHashValue="iWRIisz790IlyzxCTdJ4rsrCJFdic4+MX0IpfkkPy01GwCB2j3q/ppjDjUaZyTxWBxjHa4fImveiejSsNq33QQ==" workbookSaltValue="XFRgG1YKmSp1pZu/irZ3j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<sst xmlns="http://schemas.openxmlformats.org/spreadsheetml/2006/main" count="236" uniqueCount="120">
  <si>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</si>
  <si>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</si>
  <si>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</si>
  <si>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</si>
  <si>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</si>
  <si>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</si>
  <si>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</si>
  <si>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</si>
  <si>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</si>
  <si>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</si>
  <si>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</si>
  <si>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</si>
  <si>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</si>
  <si>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</si>
  <si>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</si>
  <si>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</si>
  <si>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</si>
  <si>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</si>
  <si>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</si>
  <si>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</si>
  <si>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</si>
  <si>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</si>
  <si>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</si>
  <si>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</si>
  <si>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</si>
  <si>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</si>
  <si>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</si>
  <si>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</si>
  <si>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</si>
  <si>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</si>
  <si>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</si>
  <si>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</si>
  <si>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</si>
  <si>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</si>
  <si>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</si>
  <si>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</si>
  <si>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</si>
  <si>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</si>
  <si>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</si>
  <si>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</si>
  <si>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</si>
  <si>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</si>
  <si>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</si>
  <si>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</si>
  <si>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</si>
  <si>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</si>
  <si>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</si>
  <si>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</si>
  <si>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</si>
  <si>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</si>
  <si>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</si>
  <si>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</si>
  <si>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</si>
  <si>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</si>
  <si>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</si>
  <si>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</si>
  <si>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</si>
  <si>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</si>
  <si>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</si>
  <si>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</si>
  <si>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</si>
  <si>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</si>
  <si>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</si>
  <si>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</si>
  <si>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</si>
  <si>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</si>
  <si>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</si>
  <si>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</si>
  <si>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</si>
  <si>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</si>
  <si>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</si>
  <si>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</si>
  <si>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</si>
  <si>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</si>
  <si>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</si>
  <si>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</si>
  <si>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</si>
  <si>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</si>
  <si>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</si>
  <si>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</si>
  <si>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</si>
  <si>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</si>
  <si>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</si>
  <si>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</si>
  <si>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</si>
  <si>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</si>
  <si>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</si>
  <si>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</si>
  <si>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</si>
  <si>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</si>
  <si>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</si>
  <si>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</si>
  <si>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</si>
  <si>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</si>
  <si>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</si>
  <si>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</si>
  <si>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</si>
  <si>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</si>
  <si>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</si>
  <si>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</si>
  <si>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</si>
  <si>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</si>
  <si>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</si>
  <si>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</si>
  <si>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</si>
  <si>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</si>
  <si>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</si>
  <si>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</si>
  <si>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</si>
  <si>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</si>
  <si>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</si>
  <si>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</si>
  <si>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</si>
  <si>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</si>
  <si>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</si>
  <si>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</si>
  <si>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</si>
  <si>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東日本大震災により、大槌町の下水道施設は甚大な被害を受けたが、被災した処理場及び雨水ポンプ場の一部は災害復旧事業により復旧、管渠は通常の社会資本整備総合交付金事業と併せて復興交付金事業により新規整備を実施してきた。
　被災後、下水道接続件数が著しく減少したことに伴い、使用料収入が大幅に減少し経営状況は悪化していたが、復興事業の進捗と比例して水洗化率及び使用料収入は共に増加してきた。
　しかし、現状の使用料体系では、施設維持管理費及び企業債元利償還金を下水道使用料で賄うことは不可能であり、使用料の改定は必須事項である。</t>
    <rPh sb="1" eb="7">
      <t>ヒガシニホンダイシンサイ</t>
    </rPh>
    <rPh sb="36" eb="39">
      <t>ショリジョウ</t>
    </rPh>
    <rPh sb="39" eb="40">
      <t>オヨ</t>
    </rPh>
    <rPh sb="41" eb="43">
      <t>ウスイ</t>
    </rPh>
    <rPh sb="46" eb="47">
      <t>ジョウ</t>
    </rPh>
    <rPh sb="66" eb="68">
      <t>ツウジョウ</t>
    </rPh>
    <rPh sb="69" eb="80">
      <t>シャカイシホンセイビソウゴウコウフキン</t>
    </rPh>
    <rPh sb="80" eb="82">
      <t>ジギョウ</t>
    </rPh>
    <rPh sb="83" eb="84">
      <t>アワ</t>
    </rPh>
    <rPh sb="88" eb="91">
      <t>コウフキン</t>
    </rPh>
    <rPh sb="96" eb="98">
      <t>シンキ</t>
    </rPh>
    <rPh sb="101" eb="103">
      <t>ジッシ</t>
    </rPh>
    <rPh sb="160" eb="164">
      <t>フッコウジギョウ</t>
    </rPh>
    <rPh sb="165" eb="167">
      <t>シンチョク</t>
    </rPh>
    <rPh sb="168" eb="170">
      <t>ヒレイ</t>
    </rPh>
    <rPh sb="172" eb="175">
      <t>スイセンカ</t>
    </rPh>
    <rPh sb="175" eb="176">
      <t>リツ</t>
    </rPh>
    <rPh sb="176" eb="177">
      <t>オヨ</t>
    </rPh>
    <rPh sb="184" eb="185">
      <t>トモ</t>
    </rPh>
    <rPh sb="186" eb="188">
      <t>ゾウカ</t>
    </rPh>
    <rPh sb="210" eb="217">
      <t>シセツイジカンリヒ</t>
    </rPh>
    <rPh sb="217" eb="218">
      <t>オヨ</t>
    </rPh>
    <rPh sb="219" eb="221">
      <t>キギョウ</t>
    </rPh>
    <rPh sb="221" eb="222">
      <t>サイ</t>
    </rPh>
    <rPh sb="222" eb="227">
      <t>ガンリショウカンキン</t>
    </rPh>
    <rPh sb="247" eb="250">
      <t>シヨウリョウ</t>
    </rPh>
    <rPh sb="251" eb="253">
      <t>カイテイ</t>
    </rPh>
    <rPh sb="254" eb="256">
      <t>ヒッス</t>
    </rPh>
    <rPh sb="256" eb="258">
      <t>ジコウ</t>
    </rPh>
    <phoneticPr fontId="4"/>
  </si>
  <si>
    <t xml:space="preserve"> 東日本大震災によって資産台帳が流失し、具体的な資産の把握が不可能な状態であったが、地方公営企業法適化業務で資産調査を実施したことにより、資産台帳を新たに整備することができた。
　今後は、長寿命化計画等により計画的に設備更新を実施していく。（管渠については、震災後に取得をした供用開始後10年以内の資産が大半を占めている為、法定耐用年数は少なくとも40年後。）</t>
    <rPh sb="1" eb="7">
      <t>ヒガシニホンダイシンサイ</t>
    </rPh>
    <rPh sb="11" eb="13">
      <t>シサン</t>
    </rPh>
    <rPh sb="13" eb="15">
      <t>ダイチョウ</t>
    </rPh>
    <rPh sb="16" eb="18">
      <t>リュウシツ</t>
    </rPh>
    <rPh sb="20" eb="23">
      <t>グタイテキ</t>
    </rPh>
    <rPh sb="24" eb="26">
      <t>シサン</t>
    </rPh>
    <rPh sb="27" eb="29">
      <t>ハアク</t>
    </rPh>
    <rPh sb="30" eb="33">
      <t>フカノウ</t>
    </rPh>
    <rPh sb="34" eb="36">
      <t>ジョウタイ</t>
    </rPh>
    <rPh sb="42" eb="49">
      <t>チホウコウエイキギョウホウ</t>
    </rPh>
    <rPh sb="51" eb="53">
      <t>ギョウム</t>
    </rPh>
    <rPh sb="59" eb="61">
      <t>ジッシ</t>
    </rPh>
    <rPh sb="69" eb="71">
      <t>シサン</t>
    </rPh>
    <rPh sb="71" eb="73">
      <t>ダイチョウ</t>
    </rPh>
    <rPh sb="74" eb="75">
      <t>アラ</t>
    </rPh>
    <rPh sb="77" eb="79">
      <t>セイビ</t>
    </rPh>
    <rPh sb="90" eb="92">
      <t>コンゴ</t>
    </rPh>
    <rPh sb="94" eb="100">
      <t>チョウジュミョウカケイカク</t>
    </rPh>
    <rPh sb="100" eb="101">
      <t>ナド</t>
    </rPh>
    <rPh sb="104" eb="107">
      <t>ケイカクテキ</t>
    </rPh>
    <rPh sb="108" eb="110">
      <t>セツビ</t>
    </rPh>
    <rPh sb="110" eb="112">
      <t>コウシン</t>
    </rPh>
    <rPh sb="113" eb="115">
      <t>ジッシ</t>
    </rPh>
    <rPh sb="121" eb="123">
      <t>カンキョ</t>
    </rPh>
    <rPh sb="129" eb="132">
      <t>シンサイゴ</t>
    </rPh>
    <rPh sb="133" eb="135">
      <t>シュトク</t>
    </rPh>
    <rPh sb="149" eb="151">
      <t>シサン</t>
    </rPh>
    <rPh sb="152" eb="154">
      <t>タイハン</t>
    </rPh>
    <rPh sb="155" eb="156">
      <t>シ</t>
    </rPh>
    <rPh sb="160" eb="161">
      <t>タメ</t>
    </rPh>
    <rPh sb="162" eb="164">
      <t>ホウテイ</t>
    </rPh>
    <rPh sb="169" eb="170">
      <t>スク</t>
    </rPh>
    <rPh sb="176" eb="177">
      <t>ネン</t>
    </rPh>
    <rPh sb="177" eb="178">
      <t>アト</t>
    </rPh>
    <phoneticPr fontId="4"/>
  </si>
  <si>
    <t>　復興事業の概成に伴い、資産取得の規模は大幅に縮小されることとなるが、社会資本整備総合交付金を活用し今後も未普及解消に努めると共に、既整備地区における水洗化率の向上にも努める。
　令和２年度からは地方公営企業として経営を行っていくことから、詳細な経営状態の把握が可能となる為、より強固な経営改善対策が必要となる。下水道使用料改定等の対策を講じ、安定した経営に努めていく。</t>
    <rPh sb="1" eb="5">
      <t>フッコウジギョウ</t>
    </rPh>
    <rPh sb="6" eb="8">
      <t>ガイセイ</t>
    </rPh>
    <rPh sb="9" eb="10">
      <t>トモナ</t>
    </rPh>
    <rPh sb="12" eb="14">
      <t>シサン</t>
    </rPh>
    <rPh sb="14" eb="16">
      <t>シュトク</t>
    </rPh>
    <rPh sb="17" eb="19">
      <t>キボ</t>
    </rPh>
    <rPh sb="20" eb="22">
      <t>オオハバ</t>
    </rPh>
    <rPh sb="23" eb="25">
      <t>シュクショウ</t>
    </rPh>
    <rPh sb="35" eb="46">
      <t>シャカイシホンセイビソウゴウコウフキン</t>
    </rPh>
    <rPh sb="47" eb="49">
      <t>カツヨウ</t>
    </rPh>
    <rPh sb="50" eb="52">
      <t>コンゴ</t>
    </rPh>
    <rPh sb="53" eb="56">
      <t>ミフキュウ</t>
    </rPh>
    <rPh sb="56" eb="58">
      <t>カイショウ</t>
    </rPh>
    <rPh sb="59" eb="60">
      <t>ツト</t>
    </rPh>
    <rPh sb="63" eb="64">
      <t>トモ</t>
    </rPh>
    <rPh sb="66" eb="67">
      <t>キ</t>
    </rPh>
    <rPh sb="67" eb="69">
      <t>セイビ</t>
    </rPh>
    <rPh sb="69" eb="71">
      <t>チク</t>
    </rPh>
    <rPh sb="75" eb="78">
      <t>スイセンカ</t>
    </rPh>
    <rPh sb="78" eb="79">
      <t>リツ</t>
    </rPh>
    <rPh sb="80" eb="82">
      <t>コウジョウ</t>
    </rPh>
    <rPh sb="84" eb="85">
      <t>ツト</t>
    </rPh>
    <rPh sb="90" eb="92">
      <t>レイワ</t>
    </rPh>
    <rPh sb="93" eb="95">
      <t>ネンド</t>
    </rPh>
    <rPh sb="98" eb="102">
      <t>チホウコウエイ</t>
    </rPh>
    <rPh sb="102" eb="104">
      <t>キギョウ</t>
    </rPh>
    <rPh sb="107" eb="109">
      <t>ケイエイ</t>
    </rPh>
    <rPh sb="110" eb="111">
      <t>オコナ</t>
    </rPh>
    <rPh sb="120" eb="122">
      <t>ショウサイ</t>
    </rPh>
    <rPh sb="123" eb="125">
      <t>ケイエイ</t>
    </rPh>
    <rPh sb="125" eb="127">
      <t>ジョウタイ</t>
    </rPh>
    <rPh sb="128" eb="130">
      <t>ハアク</t>
    </rPh>
    <rPh sb="131" eb="133">
      <t>カノウ</t>
    </rPh>
    <rPh sb="136" eb="137">
      <t>タメ</t>
    </rPh>
    <rPh sb="140" eb="142">
      <t>キョウコ</t>
    </rPh>
    <rPh sb="143" eb="147">
      <t>ケイエイカイゼン</t>
    </rPh>
    <rPh sb="147" eb="149">
      <t>タイサク</t>
    </rPh>
    <rPh sb="150" eb="152">
      <t>ヒツヨウ</t>
    </rPh>
    <rPh sb="156" eb="162">
      <t>ゲスイドウシヨウリョウ</t>
    </rPh>
    <rPh sb="162" eb="164">
      <t>カイテイ</t>
    </rPh>
    <rPh sb="164" eb="165">
      <t>ナド</t>
    </rPh>
    <rPh sb="166" eb="168">
      <t>タイサク</t>
    </rPh>
    <rPh sb="169" eb="170">
      <t>コウ</t>
    </rPh>
    <rPh sb="172" eb="174">
      <t>アンテイ</t>
    </rPh>
    <rPh sb="176" eb="178">
      <t>ケイエイ</t>
    </rPh>
    <rPh sb="179" eb="1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</si>
</sst>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D4-456C-A17F-5C4594DF73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0.16</c:v>
                </c:pt>
                <c:pt idx="3">
                  <c:v>0.13</c:v>
                </c:pt>
                <c:pt idx="4">
                  <c:v>0.1</c:v>
                </c:pt>
              </c:numCache>
            </c:numRef>
          </c:val>
          <c:smooth val="0"/>
          <c:extLst>
            <c:ext xmlns:c16="http://schemas.microsoft.com/office/drawing/2014/chart" uri="{C3380CC4-5D6E-409C-BE32-E72D297353CC}">
              <c16:uniqueId val="{00000001-21D4-456C-A17F-5C4594DF73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37.35</c:v>
                </c:pt>
                <c:pt idx="1">
                  <c:v>24.57</c:v>
                </c:pt>
                <c:pt idx="2">
                  <c:v>25.17</c:v>
                </c:pt>
                <c:pt idx="3">
                  <c:v>29.51</c:v>
                </c:pt>
                <c:pt idx="4">
                  <c:v>33.6</c:v>
                </c:pt>
              </c:numCache>
            </c:numRef>
          </c:val>
          <c:extLst>
            <c:ext xmlns:c16="http://schemas.microsoft.com/office/drawing/2014/chart" uri="{C3380CC4-5D6E-409C-BE32-E72D297353CC}">
              <c16:uniqueId val="{00000000-59EC-4B04-A818-49E40A1014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53.5</c:v>
                </c:pt>
                <c:pt idx="3">
                  <c:v>52.58</c:v>
                </c:pt>
                <c:pt idx="4">
                  <c:v>49.27</c:v>
                </c:pt>
              </c:numCache>
            </c:numRef>
          </c:val>
          <c:smooth val="0"/>
          <c:extLst>
            <c:ext xmlns:c16="http://schemas.microsoft.com/office/drawing/2014/chart" uri="{C3380CC4-5D6E-409C-BE32-E72D297353CC}">
              <c16:uniqueId val="{00000001-59EC-4B04-A818-49E40A1014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59.3</c:v>
                </c:pt>
                <c:pt idx="1">
                  <c:v>68.459999999999994</c:v>
                </c:pt>
                <c:pt idx="2">
                  <c:v>73.47</c:v>
                </c:pt>
                <c:pt idx="3">
                  <c:v>53.67</c:v>
                </c:pt>
                <c:pt idx="4">
                  <c:v>82.6</c:v>
                </c:pt>
              </c:numCache>
            </c:numRef>
          </c:val>
          <c:extLst>
            <c:ext xmlns:c16="http://schemas.microsoft.com/office/drawing/2014/chart" uri="{C3380CC4-5D6E-409C-BE32-E72D297353CC}">
              <c16:uniqueId val="{00000000-E274-4191-AE04-7FD890262A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83.51</c:v>
                </c:pt>
                <c:pt idx="3">
                  <c:v>83.02</c:v>
                </c:pt>
                <c:pt idx="4">
                  <c:v>83.16</c:v>
                </c:pt>
              </c:numCache>
            </c:numRef>
          </c:val>
          <c:smooth val="0"/>
          <c:extLst>
            <c:ext xmlns:c16="http://schemas.microsoft.com/office/drawing/2014/chart" uri="{C3380CC4-5D6E-409C-BE32-E72D297353CC}">
              <c16:uniqueId val="{00000001-E274-4191-AE04-7FD890262A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34.96</c:v>
                </c:pt>
                <c:pt idx="1">
                  <c:v>56.65</c:v>
                </c:pt>
                <c:pt idx="2">
                  <c:v>65.87</c:v>
                </c:pt>
                <c:pt idx="3">
                  <c:v>79.239999999999995</c:v>
                </c:pt>
                <c:pt idx="4">
                  <c:v>67.8</c:v>
                </c:pt>
              </c:numCache>
            </c:numRef>
          </c:val>
          <c:extLst>
            <c:ext xmlns:c16="http://schemas.microsoft.com/office/drawing/2014/chart" uri="{C3380CC4-5D6E-409C-BE32-E72D297353CC}">
              <c16:uniqueId val="{00000000-FA0F-429E-9DB1-45B131C746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0F-429E-9DB1-45B131C746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54-4BF9-B3AD-A364324B4A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4-4BF9-B3AD-A364324B4A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C-491B-ABBD-765A8371F1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C-491B-ABBD-765A8371F1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F-47BA-93D4-923EB369AF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F-47BA-93D4-923EB369AF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39-4D0F-BBBB-DAFEDF825B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9-4D0F-BBBB-DAFEDF825B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9036.2099999999991</c:v>
                </c:pt>
                <c:pt idx="1">
                  <c:v>11058.29</c:v>
                </c:pt>
                <c:pt idx="2">
                  <c:v>10015.84</c:v>
                </c:pt>
                <c:pt idx="3">
                  <c:v>8790.68</c:v>
                </c:pt>
                <c:pt idx="4">
                  <c:v>8660.7000000000007</c:v>
                </c:pt>
              </c:numCache>
            </c:numRef>
          </c:val>
          <c:extLst>
            <c:ext xmlns:c16="http://schemas.microsoft.com/office/drawing/2014/chart" uri="{C3380CC4-5D6E-409C-BE32-E72D297353CC}">
              <c16:uniqueId val="{00000000-9E4D-47B1-93F5-2EE39D0325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966.33</c:v>
                </c:pt>
                <c:pt idx="3">
                  <c:v>958.81</c:v>
                </c:pt>
                <c:pt idx="4">
                  <c:v>1130.42</c:v>
                </c:pt>
              </c:numCache>
            </c:numRef>
          </c:val>
          <c:smooth val="0"/>
          <c:extLst>
            <c:ext xmlns:c16="http://schemas.microsoft.com/office/drawing/2014/chart" uri="{C3380CC4-5D6E-409C-BE32-E72D297353CC}">
              <c16:uniqueId val="{00000001-9E4D-47B1-93F5-2EE39D0325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9.6199999999999992</c:v>
                </c:pt>
                <c:pt idx="1">
                  <c:v>17.079999999999998</c:v>
                </c:pt>
                <c:pt idx="2">
                  <c:v>23.53</c:v>
                </c:pt>
                <c:pt idx="3">
                  <c:v>35.51</c:v>
                </c:pt>
                <c:pt idx="4">
                  <c:v>27.4</c:v>
                </c:pt>
              </c:numCache>
            </c:numRef>
          </c:val>
          <c:extLst>
            <c:ext xmlns:c16="http://schemas.microsoft.com/office/drawing/2014/chart" uri="{C3380CC4-5D6E-409C-BE32-E72D297353CC}">
              <c16:uniqueId val="{00000000-1FEF-414B-9EAC-907937D9F0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81.739999999999995</c:v>
                </c:pt>
                <c:pt idx="3">
                  <c:v>82.88</c:v>
                </c:pt>
                <c:pt idx="4">
                  <c:v>74.17</c:v>
                </c:pt>
              </c:numCache>
            </c:numRef>
          </c:val>
          <c:smooth val="0"/>
          <c:extLst>
            <c:ext xmlns:c16="http://schemas.microsoft.com/office/drawing/2014/chart" uri="{C3380CC4-5D6E-409C-BE32-E72D297353CC}">
              <c16:uniqueId val="{00000001-1FEF-414B-9EAC-907937D9F0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1645.76</c:v>
                </c:pt>
                <c:pt idx="1">
                  <c:v>911.34</c:v>
                </c:pt>
                <c:pt idx="2">
                  <c:v>676.24</c:v>
                </c:pt>
                <c:pt idx="3">
                  <c:v>431.12</c:v>
                </c:pt>
                <c:pt idx="4">
                  <c:v>501.85</c:v>
                </c:pt>
              </c:numCache>
            </c:numRef>
          </c:val>
          <c:extLst>
            <c:ext xmlns:c16="http://schemas.microsoft.com/office/drawing/2014/chart" uri="{C3380CC4-5D6E-409C-BE32-E72D297353CC}">
              <c16:uniqueId val="{00000000-D59C-43B4-B8C1-DF4DF64437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194.31</c:v>
                </c:pt>
                <c:pt idx="3">
                  <c:v>190.99</c:v>
                </c:pt>
                <c:pt idx="4">
                  <c:v>230.95</c:v>
                </c:pt>
              </c:numCache>
            </c:numRef>
          </c:val>
          <c:smooth val="0"/>
          <c:extLst>
            <c:ext xmlns:c16="http://schemas.microsoft.com/office/drawing/2014/chart" uri="{C3380CC4-5D6E-409C-BE32-E72D297353CC}">
              <c16:uniqueId val="{00000001-D59C-43B4-B8C1-DF4DF64437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大槌町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11663</v>
      </c>
      <c r="AM8" s="51"/>
      <c r="AN8" s="51"/>
      <c r="AO8" s="51"/>
      <c r="AP8" s="51"/>
      <c r="AQ8" s="51"/>
      <c r="AR8" s="51"/>
      <c r="AS8" s="51"/>
      <c r="AT8" s="46">
        <f>データ!T6</f>
        <v>200.42</v>
      </c>
      <c r="AU8" s="46"/>
      <c r="AV8" s="46"/>
      <c r="AW8" s="46"/>
      <c r="AX8" s="46"/>
      <c r="AY8" s="46"/>
      <c r="AZ8" s="46"/>
      <c r="BA8" s="46"/>
      <c r="BB8" s="46">
        <f>データ!U6</f>
        <v>58.19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45.79</v>
      </c>
      <c r="Q10" s="46"/>
      <c r="R10" s="46"/>
      <c r="S10" s="46"/>
      <c r="T10" s="46"/>
      <c r="U10" s="46"/>
      <c r="V10" s="46"/>
      <c r="W10" s="46">
        <f>データ!Q6</f>
        <v>85.83</v>
      </c>
      <c r="X10" s="46"/>
      <c r="Y10" s="46"/>
      <c r="Z10" s="46"/>
      <c r="AA10" s="46"/>
      <c r="AB10" s="46"/>
      <c r="AC10" s="46"/>
      <c r="AD10" s="51">
        <f>データ!R6</f>
        <v>2640</v>
      </c>
      <c r="AE10" s="51"/>
      <c r="AF10" s="51"/>
      <c r="AG10" s="51"/>
      <c r="AH10" s="51"/>
      <c r="AI10" s="51"/>
      <c r="AJ10" s="51"/>
      <c r="AK10" s="2"/>
      <c r="AL10" s="51">
        <f>データ!V6</f>
        <v>5299</v>
      </c>
      <c r="AM10" s="51"/>
      <c r="AN10" s="51"/>
      <c r="AO10" s="51"/>
      <c r="AP10" s="51"/>
      <c r="AQ10" s="51"/>
      <c r="AR10" s="51"/>
      <c r="AS10" s="51"/>
      <c r="AT10" s="46">
        <f>データ!W6</f>
        <v>2.31</v>
      </c>
      <c r="AU10" s="46"/>
      <c r="AV10" s="46"/>
      <c r="AW10" s="46"/>
      <c r="AX10" s="46"/>
      <c r="AY10" s="46"/>
      <c r="AZ10" s="46"/>
      <c r="BA10" s="46"/>
      <c r="BB10" s="46">
        <f>データ!X6</f>
        <v>2293.94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eeqXdUzMzPDEyRYzO0LfqzC4qGUnVElZ2mTgfDl4NA4ySqpR02CW3NRS4Nn0VDSOfNRguk5U7fXYFtkW5YkANw==" saltValue="qvRjSwFuAIlPOA3KaZCp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34614</v>
      </c>
      <c r="D6" s="33">
        <f t="shared" si="3"/>
        <v>47</v>
      </c>
      <c r="E6" s="33">
        <f t="shared" si="3"/>
        <v>17</v>
      </c>
      <c r="F6" s="33">
        <f t="shared" si="3"/>
        <v>1</v>
      </c>
      <c r="G6" s="33">
        <f t="shared" si="3"/>
        <v>0</v>
      </c>
      <c r="H6" s="33" t="str">
        <f t="shared" si="3"/>
        <v>岩手県　大槌町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45.79</v>
      </c>
      <c r="Q6" s="34">
        <f t="shared" si="3"/>
        <v>85.83</v>
      </c>
      <c r="R6" s="34">
        <f t="shared" si="3"/>
        <v>2640</v>
      </c>
      <c r="S6" s="34">
        <f t="shared" si="3"/>
        <v>11663</v>
      </c>
      <c r="T6" s="34">
        <f t="shared" si="3"/>
        <v>200.42</v>
      </c>
      <c r="U6" s="34">
        <f t="shared" si="3"/>
        <v>58.19</v>
      </c>
      <c r="V6" s="34">
        <f t="shared" si="3"/>
        <v>5299</v>
      </c>
      <c r="W6" s="34">
        <f t="shared" si="3"/>
        <v>2.31</v>
      </c>
      <c r="X6" s="34">
        <f t="shared" si="3"/>
        <v>2293.94</v>
      </c>
      <c r="Y6" s="35">
        <f>IF(Y7="",NA(),Y7)</f>
        <v>34.96</v>
      </c>
      <c r="Z6" s="35">
        <f t="shared" ref="Z6:AH6" si="4">IF(Z7="",NA(),Z7)</f>
        <v>56.65</v>
      </c>
      <c r="AA6" s="35">
        <f t="shared" si="4"/>
        <v>65.87</v>
      </c>
      <c r="AB6" s="35">
        <f t="shared" si="4"/>
        <v>79.239999999999995</v>
      </c>
      <c r="AC6" s="35">
        <f t="shared" si="4"/>
        <v>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9036.2099999999991</v>
      </c>
      <c r="BG6" s="35">
        <f t="shared" ref="BG6:BO6" si="7">IF(BG7="",NA(),BG7)</f>
        <v>11058.29</v>
      </c>
      <c r="BH6" s="35">
        <f t="shared" si="7"/>
        <v>10015.84</v>
      </c>
      <c r="BI6" s="35">
        <f t="shared" si="7"/>
        <v>8790.68</v>
      </c>
      <c r="BJ6" s="35">
        <f t="shared" si="7"/>
        <v>8660.7000000000007</v>
      </c>
      <c r="BK6" s="35">
        <f t="shared" si="7"/>
        <v>1162.3599999999999</v>
      </c>
      <c r="BL6" s="35">
        <f t="shared" si="7"/>
        <v>1047.6500000000001</v>
      </c>
      <c r="BM6" s="35">
        <f t="shared" si="7"/>
        <v>966.33</v>
      </c>
      <c r="BN6" s="35">
        <f t="shared" si="7"/>
        <v>958.81</v>
      </c>
      <c r="BO6" s="35">
        <f t="shared" si="7"/>
        <v>1130.42</v>
      </c>
      <c r="BP6" s="34" t="str">
        <f>IF(BP7="","",IF(BP7="-","【-】","【"&amp;SUBSTITUTE(TEXT(BP7,"#,##0.00"),"-","△")&amp;"】"))</f>
        <v>【682.51】</v>
      </c>
      <c r="BQ6" s="35">
        <f>IF(BQ7="",NA(),BQ7)</f>
        <v>9.6199999999999992</v>
      </c>
      <c r="BR6" s="35">
        <f t="shared" ref="BR6:BZ6" si="8">IF(BR7="",NA(),BR7)</f>
        <v>17.079999999999998</v>
      </c>
      <c r="BS6" s="35">
        <f t="shared" si="8"/>
        <v>23.53</v>
      </c>
      <c r="BT6" s="35">
        <f t="shared" si="8"/>
        <v>35.51</v>
      </c>
      <c r="BU6" s="35">
        <f t="shared" si="8"/>
        <v>27.4</v>
      </c>
      <c r="BV6" s="35">
        <f t="shared" si="8"/>
        <v>68.209999999999994</v>
      </c>
      <c r="BW6" s="35">
        <f t="shared" si="8"/>
        <v>74.040000000000006</v>
      </c>
      <c r="BX6" s="35">
        <f t="shared" si="8"/>
        <v>81.739999999999995</v>
      </c>
      <c r="BY6" s="35">
        <f t="shared" si="8"/>
        <v>82.88</v>
      </c>
      <c r="BZ6" s="35">
        <f t="shared" si="8"/>
        <v>74.17</v>
      </c>
      <c r="CA6" s="34" t="str">
        <f>IF(CA7="","",IF(CA7="-","【-】","【"&amp;SUBSTITUTE(TEXT(CA7,"#,##0.00"),"-","△")&amp;"】"))</f>
        <v>【100.34】</v>
      </c>
      <c r="CB6" s="35">
        <f>IF(CB7="",NA(),CB7)</f>
        <v>1645.76</v>
      </c>
      <c r="CC6" s="35">
        <f t="shared" ref="CC6:CK6" si="9">IF(CC7="",NA(),CC7)</f>
        <v>911.34</v>
      </c>
      <c r="CD6" s="35">
        <f t="shared" si="9"/>
        <v>676.24</v>
      </c>
      <c r="CE6" s="35">
        <f t="shared" si="9"/>
        <v>431.12</v>
      </c>
      <c r="CF6" s="35">
        <f t="shared" si="9"/>
        <v>501.85</v>
      </c>
      <c r="CG6" s="35">
        <f t="shared" si="9"/>
        <v>250.84</v>
      </c>
      <c r="CH6" s="35">
        <f t="shared" si="9"/>
        <v>235.61</v>
      </c>
      <c r="CI6" s="35">
        <f t="shared" si="9"/>
        <v>194.31</v>
      </c>
      <c r="CJ6" s="35">
        <f t="shared" si="9"/>
        <v>190.99</v>
      </c>
      <c r="CK6" s="35">
        <f t="shared" si="9"/>
        <v>230.95</v>
      </c>
      <c r="CL6" s="34" t="str">
        <f>IF(CL7="","",IF(CL7="-","【-】","【"&amp;SUBSTITUTE(TEXT(CL7,"#,##0.00"),"-","△")&amp;"】"))</f>
        <v>【136.15】</v>
      </c>
      <c r="CM6" s="35">
        <f>IF(CM7="",NA(),CM7)</f>
        <v>37.35</v>
      </c>
      <c r="CN6" s="35">
        <f t="shared" ref="CN6:CV6" si="10">IF(CN7="",NA(),CN7)</f>
        <v>24.57</v>
      </c>
      <c r="CO6" s="35">
        <f t="shared" si="10"/>
        <v>25.17</v>
      </c>
      <c r="CP6" s="35">
        <f t="shared" si="10"/>
        <v>29.51</v>
      </c>
      <c r="CQ6" s="35">
        <f t="shared" si="10"/>
        <v>33.6</v>
      </c>
      <c r="CR6" s="35">
        <f t="shared" si="10"/>
        <v>49.39</v>
      </c>
      <c r="CS6" s="35">
        <f t="shared" si="10"/>
        <v>49.25</v>
      </c>
      <c r="CT6" s="35">
        <f t="shared" si="10"/>
        <v>53.5</v>
      </c>
      <c r="CU6" s="35">
        <f t="shared" si="10"/>
        <v>52.58</v>
      </c>
      <c r="CV6" s="35">
        <f t="shared" si="10"/>
        <v>49.27</v>
      </c>
      <c r="CW6" s="34" t="str">
        <f>IF(CW7="","",IF(CW7="-","【-】","【"&amp;SUBSTITUTE(TEXT(CW7,"#,##0.00"),"-","△")&amp;"】"))</f>
        <v>【59.64】</v>
      </c>
      <c r="CX6" s="35">
        <f>IF(CX7="",NA(),CX7)</f>
        <v>59.3</v>
      </c>
      <c r="CY6" s="35">
        <f t="shared" ref="CY6:DG6" si="11">IF(CY7="",NA(),CY7)</f>
        <v>68.459999999999994</v>
      </c>
      <c r="CZ6" s="35">
        <f t="shared" si="11"/>
        <v>73.47</v>
      </c>
      <c r="DA6" s="35">
        <f t="shared" si="11"/>
        <v>53.67</v>
      </c>
      <c r="DB6" s="35">
        <f t="shared" si="11"/>
        <v>82.6</v>
      </c>
      <c r="DC6" s="35">
        <f t="shared" si="11"/>
        <v>83.96</v>
      </c>
      <c r="DD6" s="35">
        <f t="shared" si="11"/>
        <v>84.12</v>
      </c>
      <c r="DE6" s="35">
        <f t="shared" si="11"/>
        <v>83.51</v>
      </c>
      <c r="DF6" s="35">
        <f t="shared" si="11"/>
        <v>83.02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0.16</v>
      </c>
      <c r="EM6" s="35">
        <f t="shared" si="14"/>
        <v>0.13</v>
      </c>
      <c r="EN6" s="35">
        <f t="shared" si="14"/>
        <v>0.1</v>
      </c>
      <c r="EO6" s="34" t="str">
        <f>IF(EO7="","",IF(EO7="-","【-】","【"&amp;SUBSTITUTE(TEXT(EO7,"#,##0.00"),"-","△")&amp;"】"))</f>
        <v>【0.22】</v>
      </c>
    </row>
    <row r="7" spans="1:145" s="36" customFormat="1" x14ac:dyDescent="0.15">
      <c r="A7" s="28"/>
      <c r="B7" s="37">
        <v>2019</v>
      </c>
      <c r="C7" s="37">
        <v>34614</v>
      </c>
      <c r="D7" s="37">
        <v>47</v>
      </c>
      <c r="E7" s="37">
        <v>17</v>
      </c>
      <c r="F7" s="37">
        <v>1</v>
      </c>
      <c r="G7" s="37">
        <v>0</v>
      </c>
      <c r="H7" s="37" t="s">
        <v>98</v>
      </c>
      <c r="I7" s="37" t="s">
        <v>99</v>
      </c>
      <c r="J7" s="37" t="s">
        <v>100</v>
      </c>
      <c r="K7" s="37" t="s">
        <v>101</v>
      </c>
      <c r="L7" s="37" t="s">
        <v>102</v>
      </c>
      <c r="M7" s="37" t="s">
        <v>103</v>
      </c>
      <c r="N7" s="38" t="s">
        <v>104</v>
      </c>
      <c r="O7" s="38" t="s">
        <v>105</v>
      </c>
      <c r="P7" s="38">
        <v>45.79</v>
      </c>
      <c r="Q7" s="38">
        <v>85.83</v>
      </c>
      <c r="R7" s="38">
        <v>2640</v>
      </c>
      <c r="S7" s="38">
        <v>11663</v>
      </c>
      <c r="T7" s="38">
        <v>200.42</v>
      </c>
      <c r="U7" s="38">
        <v>58.19</v>
      </c>
      <c r="V7" s="38">
        <v>5299</v>
      </c>
      <c r="W7" s="38">
        <v>2.31</v>
      </c>
      <c r="X7" s="38">
        <v>2293.94</v>
      </c>
      <c r="Y7" s="38">
        <v>34.96</v>
      </c>
      <c r="Z7" s="38">
        <v>56.65</v>
      </c>
      <c r="AA7" s="38">
        <v>65.87</v>
      </c>
      <c r="AB7" s="38">
        <v>79.239999999999995</v>
      </c>
      <c r="AC7" s="38">
        <v>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9036.2099999999991</v>
      </c>
      <c r="BG7" s="38">
        <v>11058.29</v>
      </c>
      <c r="BH7" s="38">
        <v>10015.84</v>
      </c>
      <c r="BI7" s="38">
        <v>8790.68</v>
      </c>
      <c r="BJ7" s="38">
        <v>8660.7000000000007</v>
      </c>
      <c r="BK7" s="38">
        <v>1162.3599999999999</v>
      </c>
      <c r="BL7" s="38">
        <v>1047.6500000000001</v>
      </c>
      <c r="BM7" s="38">
        <v>966.33</v>
      </c>
      <c r="BN7" s="38">
        <v>958.81</v>
      </c>
      <c r="BO7" s="38">
        <v>1130.42</v>
      </c>
      <c r="BP7" s="38">
        <v>682.51</v>
      </c>
      <c r="BQ7" s="38">
        <v>9.6199999999999992</v>
      </c>
      <c r="BR7" s="38">
        <v>17.079999999999998</v>
      </c>
      <c r="BS7" s="38">
        <v>23.53</v>
      </c>
      <c r="BT7" s="38">
        <v>35.51</v>
      </c>
      <c r="BU7" s="38">
        <v>27.4</v>
      </c>
      <c r="BV7" s="38">
        <v>68.209999999999994</v>
      </c>
      <c r="BW7" s="38">
        <v>74.040000000000006</v>
      </c>
      <c r="BX7" s="38">
        <v>81.739999999999995</v>
      </c>
      <c r="BY7" s="38">
        <v>82.88</v>
      </c>
      <c r="BZ7" s="38">
        <v>74.17</v>
      </c>
      <c r="CA7" s="38">
        <v>100.34</v>
      </c>
      <c r="CB7" s="38">
        <v>1645.76</v>
      </c>
      <c r="CC7" s="38">
        <v>911.34</v>
      </c>
      <c r="CD7" s="38">
        <v>676.24</v>
      </c>
      <c r="CE7" s="38">
        <v>431.12</v>
      </c>
      <c r="CF7" s="38">
        <v>501.85</v>
      </c>
      <c r="CG7" s="38">
        <v>250.84</v>
      </c>
      <c r="CH7" s="38">
        <v>235.61</v>
      </c>
      <c r="CI7" s="38">
        <v>194.31</v>
      </c>
      <c r="CJ7" s="38">
        <v>190.99</v>
      </c>
      <c r="CK7" s="38">
        <v>230.95</v>
      </c>
      <c r="CL7" s="38">
        <v>136.15</v>
      </c>
      <c r="CM7" s="38">
        <v>37.35</v>
      </c>
      <c r="CN7" s="38">
        <v>24.57</v>
      </c>
      <c r="CO7" s="38">
        <v>25.17</v>
      </c>
      <c r="CP7" s="38">
        <v>29.51</v>
      </c>
      <c r="CQ7" s="38">
        <v>33.6</v>
      </c>
      <c r="CR7" s="38">
        <v>49.39</v>
      </c>
      <c r="CS7" s="38">
        <v>49.25</v>
      </c>
      <c r="CT7" s="38">
        <v>53.5</v>
      </c>
      <c r="CU7" s="38">
        <v>52.58</v>
      </c>
      <c r="CV7" s="38">
        <v>49.27</v>
      </c>
      <c r="CW7" s="38">
        <v>59.64</v>
      </c>
      <c r="CX7" s="38">
        <v>59.3</v>
      </c>
      <c r="CY7" s="38">
        <v>68.459999999999994</v>
      </c>
      <c r="CZ7" s="38">
        <v>73.47</v>
      </c>
      <c r="DA7" s="38">
        <v>53.67</v>
      </c>
      <c r="DB7" s="38">
        <v>82.6</v>
      </c>
      <c r="DC7" s="38">
        <v>83.96</v>
      </c>
      <c r="DD7" s="38">
        <v>84.12</v>
      </c>
      <c r="DE7" s="38">
        <v>83.51</v>
      </c>
      <c r="DF7" s="38">
        <v>83.02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0.16</v>
      </c>
      <c r="EM7" s="38">
        <v>0.13</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佑太</cp:lastModifiedBy>
  <cp:lastPrinted>2021-01-18T01:31:33Z</cp:lastPrinted>
  <dcterms:created xsi:type="dcterms:W3CDTF">2020-12-04T02:42:25Z</dcterms:created>
  <dcterms:modified xsi:type="dcterms:W3CDTF">2021-01-18T01:31:33Z</dcterms:modified>
  <cp:category/>
</cp:coreProperties>
</file>