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2\06_市町村等回答\23_住田町\住田町（簡水・下水）\"/>
    </mc:Choice>
  </mc:AlternateContent>
  <workbookProtection workbookAlgorithmName="SHA-512" workbookHashValue="78GpxTSQZBNXMcvGrZ+pxov6I7LjACzNJF05HmFNqY4KYvmx90TyFrUbnlwva17vS9txXpx75dSCda+z9Ns3FA==" workbookSaltValue="ycfzfc7BLCK9+aD4nzQ0tA=="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<sst xmlns="http://schemas.openxmlformats.org/spreadsheetml/2006/main" count="236" uniqueCount="119">
  <si>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</si>
  <si>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</si>
  <si>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</si>
  <si>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</si>
  <si>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</si>
  <si>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</si>
  <si>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</si>
  <si>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</si>
  <si>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</si>
  <si>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</si>
  <si>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</si>
  <si>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</si>
  <si>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</si>
  <si>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</si>
  <si>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</si>
  <si>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</si>
  <si>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</si>
  <si>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</si>
  <si>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</si>
  <si>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</si>
  <si>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</si>
  <si>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</si>
  <si>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</si>
  <si>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</si>
  <si>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</si>
  <si>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</si>
  <si>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</si>
  <si>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</si>
  <si>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</si>
  <si>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</si>
  <si>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</si>
  <si>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</si>
  <si>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</si>
  <si>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</si>
  <si>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</si>
  <si>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</si>
  <si>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</si>
  <si>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</si>
  <si>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</si>
  <si>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</si>
  <si>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</si>
  <si>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</si>
  <si>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</si>
  <si>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</si>
  <si>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</si>
  <si>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</si>
  <si>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</si>
  <si>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</si>
  <si>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</si>
  <si>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</si>
  <si>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</si>
  <si>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</si>
  <si>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</si>
  <si>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</si>
  <si>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</si>
  <si>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</si>
  <si>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</si>
  <si>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</si>
  <si>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</si>
  <si>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</si>
  <si>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</si>
  <si>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</si>
  <si>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</si>
  <si>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</si>
  <si>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</si>
  <si>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</si>
  <si>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</si>
  <si>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</si>
  <si>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</si>
  <si>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</si>
  <si>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</si>
  <si>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</si>
  <si>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</si>
  <si>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</si>
  <si>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</si>
  <si>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</si>
  <si>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</si>
  <si>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</si>
  <si>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</si>
  <si>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</si>
  <si>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</si>
  <si>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</si>
  <si>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</si>
  <si>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</si>
  <si>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</si>
  <si>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</si>
  <si>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</si>
  <si>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</si>
  <si>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</si>
  <si>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</si>
  <si>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</si>
  <si>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</si>
  <si>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</si>
  <si>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</si>
  <si>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</si>
  <si>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</si>
  <si>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</si>
  <si>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住田町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</si>
  <si>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</si>
  <si>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</si>
  <si>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</si>
  <si>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</si>
  <si>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</si>
  <si>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</si>
  <si>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</si>
  <si>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</si>
  <si>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</si>
  <si>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</si>
  <si>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</si>
  <si>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</si>
  <si>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</si>
  <si>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</si>
  <si>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</si>
  <si>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</si>
  <si>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</si>
  <si>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</si>
  <si>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供用開始は平成15年4月となっており全体的な施設更新の必要性はまだ低い状況であるが、電気系統設備等比較的耐用年数の短いものの修繕が増加傾向にある。
　また、本町は下水管布設延長が約21㎞と規模が小さいため、管渠を改善した場合、類似団体と比較すると管渠改善率は高くなる傾向にある。
　令和元年度においても管渠の更新等はないが、標準耐用年数の50年を経過する管渠等を正確に把握し、今後の施設の投資計画の検討を行う必要がある。</t>
    <rPh sb="141" eb="143">
      <t>レイワ</t>
    </rPh>
    <rPh sb="143" eb="144">
      <t>モト</t>
    </rPh>
    <phoneticPr fontId="4"/>
  </si>
  <si>
    <t>　本町は、令和2年4月から公営企業会計を適用したことから、今まで以上に経営状況の明確化や資産の正確な把握などに努め、施設の更新計画や適切な料金水準等を検討した上で、経営戦略の見直しも行い、将来に向けて経営改善を続けていく必要がある。</t>
    <rPh sb="91" eb="92">
      <t>オコナ</t>
    </rPh>
    <phoneticPr fontId="4"/>
  </si>
  <si>
    <t>①「収益的収支比率」については、H30と比較し、維持管理に係る修繕費等の減により比率が増加した。
④「企業債残高対事業規模比率」については、類似団体平均以下となっている。
⑤「経費回収率」については、H30と比較し、施設の修繕費等が減になってことから経費回収率が上昇している。本町は、経営規模が小さいことから、これら修繕費等の影響度が高くなっている。
⑥「汚水処理原価」については、H30と比較すると維持管理修繕料が減少したため原価が減少している。
⑦「施設利用率」については、類似団体と比較して同程度となっており、施設を適正に利用していると考える。
⑧「水洗化率」については、住宅の新築改築等により接続率が向上していることから、類似団体より若干高くなっている。</t>
    <rPh sb="51" eb="53">
      <t>キギョウ</t>
    </rPh>
    <rPh sb="53" eb="54">
      <t>サイ</t>
    </rPh>
    <rPh sb="54" eb="56">
      <t>ザンダカ</t>
    </rPh>
    <rPh sb="56" eb="57">
      <t>タイ</t>
    </rPh>
    <rPh sb="57" eb="63">
      <t>ジギョウキボヒリツ</t>
    </rPh>
    <rPh sb="70" eb="72">
      <t>ルイジ</t>
    </rPh>
    <rPh sb="72" eb="74">
      <t>ダンタイ</t>
    </rPh>
    <rPh sb="74" eb="76">
      <t>ヘイキン</t>
    </rPh>
    <rPh sb="76" eb="78">
      <t>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</si>
</sst>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0.81</c:v>
                </c:pt>
                <c:pt idx="1">
                  <c:v>0</c:v>
                </c:pt>
                <c:pt idx="2">
                  <c:v>0</c:v>
                </c:pt>
                <c:pt idx="3">
                  <c:v>0</c:v>
                </c:pt>
                <c:pt idx="4">
                  <c:v>0</c:v>
                </c:pt>
              </c:numCache>
            </c:numRef>
          </c:val>
          <c:extLst>
            <c:ext xmlns:c16="http://schemas.microsoft.com/office/drawing/2014/chart" uri="{C3380CC4-5D6E-409C-BE32-E72D297353CC}">
              <c16:uniqueId val="{00000000-F8FD-4CF9-99A1-25EFA460C35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0.13</c:v>
                </c:pt>
                <c:pt idx="4">
                  <c:v>0.36</c:v>
                </c:pt>
              </c:numCache>
            </c:numRef>
          </c:val>
          <c:smooth val="0"/>
          <c:extLst>
            <c:ext xmlns:c16="http://schemas.microsoft.com/office/drawing/2014/chart" uri="{C3380CC4-5D6E-409C-BE32-E72D297353CC}">
              <c16:uniqueId val="{00000001-F8FD-4CF9-99A1-25EFA460C35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43.49</c:v>
                </c:pt>
                <c:pt idx="1">
                  <c:v>43.12</c:v>
                </c:pt>
                <c:pt idx="2">
                  <c:v>43.3</c:v>
                </c:pt>
                <c:pt idx="3">
                  <c:v>43.67</c:v>
                </c:pt>
                <c:pt idx="4">
                  <c:v>42.2</c:v>
                </c:pt>
              </c:numCache>
            </c:numRef>
          </c:val>
          <c:extLst>
            <c:ext xmlns:c16="http://schemas.microsoft.com/office/drawing/2014/chart" uri="{C3380CC4-5D6E-409C-BE32-E72D297353CC}">
              <c16:uniqueId val="{00000000-3E14-48BF-B0C2-1769140FAA9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42.56</c:v>
                </c:pt>
                <c:pt idx="4">
                  <c:v>42.47</c:v>
                </c:pt>
              </c:numCache>
            </c:numRef>
          </c:val>
          <c:smooth val="0"/>
          <c:extLst>
            <c:ext xmlns:c16="http://schemas.microsoft.com/office/drawing/2014/chart" uri="{C3380CC4-5D6E-409C-BE32-E72D297353CC}">
              <c16:uniqueId val="{00000001-3E14-48BF-B0C2-1769140FAA9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83.92</c:v>
                </c:pt>
                <c:pt idx="1">
                  <c:v>84.62</c:v>
                </c:pt>
                <c:pt idx="2">
                  <c:v>84.93</c:v>
                </c:pt>
                <c:pt idx="3">
                  <c:v>86.17</c:v>
                </c:pt>
                <c:pt idx="4">
                  <c:v>87.04</c:v>
                </c:pt>
              </c:numCache>
            </c:numRef>
          </c:val>
          <c:extLst>
            <c:ext xmlns:c16="http://schemas.microsoft.com/office/drawing/2014/chart" uri="{C3380CC4-5D6E-409C-BE32-E72D297353CC}">
              <c16:uniqueId val="{00000000-C17B-49B8-9831-E740CC97DFC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83.32</c:v>
                </c:pt>
                <c:pt idx="4">
                  <c:v>83.75</c:v>
                </c:pt>
              </c:numCache>
            </c:numRef>
          </c:val>
          <c:smooth val="0"/>
          <c:extLst>
            <c:ext xmlns:c16="http://schemas.microsoft.com/office/drawing/2014/chart" uri="{C3380CC4-5D6E-409C-BE32-E72D297353CC}">
              <c16:uniqueId val="{00000001-C17B-49B8-9831-E740CC97DFC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103.54</c:v>
                </c:pt>
                <c:pt idx="1">
                  <c:v>96.5</c:v>
                </c:pt>
                <c:pt idx="2">
                  <c:v>81.849999999999994</c:v>
                </c:pt>
                <c:pt idx="3">
                  <c:v>87.14</c:v>
                </c:pt>
                <c:pt idx="4">
                  <c:v>98.58</c:v>
                </c:pt>
              </c:numCache>
            </c:numRef>
          </c:val>
          <c:extLst>
            <c:ext xmlns:c16="http://schemas.microsoft.com/office/drawing/2014/chart" uri="{C3380CC4-5D6E-409C-BE32-E72D297353CC}">
              <c16:uniqueId val="{00000000-112A-4539-812F-FA1A25CA2CC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2A-4539-812F-FA1A25CA2CC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68-437D-8713-2EC3EDB0EC2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68-437D-8713-2EC3EDB0EC2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08-40DF-9178-5C2F27E0E3B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08-40DF-9178-5C2F27E0E3B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2A-4607-A7A7-47E46174132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2A-4607-A7A7-47E46174132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CF-4BEA-9E14-985BE01631D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CF-4BEA-9E14-985BE01631D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184.45</c:v>
                </c:pt>
                <c:pt idx="1">
                  <c:v>190.05</c:v>
                </c:pt>
                <c:pt idx="2">
                  <c:v>415.89</c:v>
                </c:pt>
                <c:pt idx="3">
                  <c:v>324.60000000000002</c:v>
                </c:pt>
                <c:pt idx="4" formatCode="#,##0.00;&quot;△&quot;#,##0.00">
                  <c:v>0</c:v>
                </c:pt>
              </c:numCache>
            </c:numRef>
          </c:val>
          <c:extLst>
            <c:ext xmlns:c16="http://schemas.microsoft.com/office/drawing/2014/chart" uri="{C3380CC4-5D6E-409C-BE32-E72D297353CC}">
              <c16:uniqueId val="{00000000-571E-4501-A039-146151AFAE0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1194.1500000000001</c:v>
                </c:pt>
                <c:pt idx="4">
                  <c:v>1206.79</c:v>
                </c:pt>
              </c:numCache>
            </c:numRef>
          </c:val>
          <c:smooth val="0"/>
          <c:extLst>
            <c:ext xmlns:c16="http://schemas.microsoft.com/office/drawing/2014/chart" uri="{C3380CC4-5D6E-409C-BE32-E72D297353CC}">
              <c16:uniqueId val="{00000001-571E-4501-A039-146151AFAE0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107.57</c:v>
                </c:pt>
                <c:pt idx="1">
                  <c:v>92.5</c:v>
                </c:pt>
                <c:pt idx="2">
                  <c:v>59.6</c:v>
                </c:pt>
                <c:pt idx="3">
                  <c:v>76.86</c:v>
                </c:pt>
                <c:pt idx="4">
                  <c:v>96.6</c:v>
                </c:pt>
              </c:numCache>
            </c:numRef>
          </c:val>
          <c:extLst>
            <c:ext xmlns:c16="http://schemas.microsoft.com/office/drawing/2014/chart" uri="{C3380CC4-5D6E-409C-BE32-E72D297353CC}">
              <c16:uniqueId val="{00000000-0A8A-4A45-8636-6992AB5695F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72.260000000000005</c:v>
                </c:pt>
                <c:pt idx="4">
                  <c:v>71.84</c:v>
                </c:pt>
              </c:numCache>
            </c:numRef>
          </c:val>
          <c:smooth val="0"/>
          <c:extLst>
            <c:ext xmlns:c16="http://schemas.microsoft.com/office/drawing/2014/chart" uri="{C3380CC4-5D6E-409C-BE32-E72D297353CC}">
              <c16:uniqueId val="{00000001-0A8A-4A45-8636-6992AB5695F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190.72</c:v>
                </c:pt>
                <c:pt idx="1">
                  <c:v>219.87</c:v>
                </c:pt>
                <c:pt idx="2">
                  <c:v>341.15</c:v>
                </c:pt>
                <c:pt idx="3">
                  <c:v>264.16000000000003</c:v>
                </c:pt>
                <c:pt idx="4">
                  <c:v>210.82</c:v>
                </c:pt>
              </c:numCache>
            </c:numRef>
          </c:val>
          <c:extLst>
            <c:ext xmlns:c16="http://schemas.microsoft.com/office/drawing/2014/chart" uri="{C3380CC4-5D6E-409C-BE32-E72D297353CC}">
              <c16:uniqueId val="{00000000-4090-47C0-94DD-D26C97EA18C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230.02</c:v>
                </c:pt>
                <c:pt idx="4">
                  <c:v>228.47</c:v>
                </c:pt>
              </c:numCache>
            </c:numRef>
          </c:val>
          <c:smooth val="0"/>
          <c:extLst>
            <c:ext xmlns:c16="http://schemas.microsoft.com/office/drawing/2014/chart" uri="{C3380CC4-5D6E-409C-BE32-E72D297353CC}">
              <c16:uniqueId val="{00000001-4090-47C0-94DD-D26C97EA18C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1" zoomScale="80" zoomScaleNormal="80" workbookViewId="0">
      <selection activeCell="CC29" sqref="CC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住田町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5384</v>
      </c>
      <c r="AM8" s="51"/>
      <c r="AN8" s="51"/>
      <c r="AO8" s="51"/>
      <c r="AP8" s="51"/>
      <c r="AQ8" s="51"/>
      <c r="AR8" s="51"/>
      <c r="AS8" s="51"/>
      <c r="AT8" s="46">
        <f>データ!T6</f>
        <v>334.84</v>
      </c>
      <c r="AU8" s="46"/>
      <c r="AV8" s="46"/>
      <c r="AW8" s="46"/>
      <c r="AX8" s="46"/>
      <c r="AY8" s="46"/>
      <c r="AZ8" s="46"/>
      <c r="BA8" s="46"/>
      <c r="BB8" s="46">
        <f>データ!U6</f>
        <v>16.079999999999998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34.979999999999997</v>
      </c>
      <c r="Q10" s="46"/>
      <c r="R10" s="46"/>
      <c r="S10" s="46"/>
      <c r="T10" s="46"/>
      <c r="U10" s="46"/>
      <c r="V10" s="46"/>
      <c r="W10" s="46">
        <f>データ!Q6</f>
        <v>99.46</v>
      </c>
      <c r="X10" s="46"/>
      <c r="Y10" s="46"/>
      <c r="Z10" s="46"/>
      <c r="AA10" s="46"/>
      <c r="AB10" s="46"/>
      <c r="AC10" s="46"/>
      <c r="AD10" s="51">
        <f>データ!R6</f>
        <v>3630</v>
      </c>
      <c r="AE10" s="51"/>
      <c r="AF10" s="51"/>
      <c r="AG10" s="51"/>
      <c r="AH10" s="51"/>
      <c r="AI10" s="51"/>
      <c r="AJ10" s="51"/>
      <c r="AK10" s="2"/>
      <c r="AL10" s="51">
        <f>データ!V6</f>
        <v>1859</v>
      </c>
      <c r="AM10" s="51"/>
      <c r="AN10" s="51"/>
      <c r="AO10" s="51"/>
      <c r="AP10" s="51"/>
      <c r="AQ10" s="51"/>
      <c r="AR10" s="51"/>
      <c r="AS10" s="51"/>
      <c r="AT10" s="46">
        <f>データ!W6</f>
        <v>0.96</v>
      </c>
      <c r="AU10" s="46"/>
      <c r="AV10" s="46"/>
      <c r="AW10" s="46"/>
      <c r="AX10" s="46"/>
      <c r="AY10" s="46"/>
      <c r="AZ10" s="46"/>
      <c r="BA10" s="46"/>
      <c r="BB10" s="46">
        <f>データ!X6</f>
        <v>1936.46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T0GxOIoRSyi86O79nXB7eeVkhHJh4CmcaDwzUlKTC+QEeJB2YuPjq5+K1RV8S3jGZqwlB7a/tQk6CvmBUO628g==" saltValue="+JGcDpaXXRGV27RXQnHnB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34410</v>
      </c>
      <c r="D6" s="33">
        <f t="shared" si="3"/>
        <v>47</v>
      </c>
      <c r="E6" s="33">
        <f t="shared" si="3"/>
        <v>17</v>
      </c>
      <c r="F6" s="33">
        <f t="shared" si="3"/>
        <v>4</v>
      </c>
      <c r="G6" s="33">
        <f t="shared" si="3"/>
        <v>0</v>
      </c>
      <c r="H6" s="33" t="str">
        <f t="shared" si="3"/>
        <v>岩手県　住田町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34.979999999999997</v>
      </c>
      <c r="Q6" s="34">
        <f t="shared" si="3"/>
        <v>99.46</v>
      </c>
      <c r="R6" s="34">
        <f t="shared" si="3"/>
        <v>3630</v>
      </c>
      <c r="S6" s="34">
        <f t="shared" si="3"/>
        <v>5384</v>
      </c>
      <c r="T6" s="34">
        <f t="shared" si="3"/>
        <v>334.84</v>
      </c>
      <c r="U6" s="34">
        <f t="shared" si="3"/>
        <v>16.079999999999998</v>
      </c>
      <c r="V6" s="34">
        <f t="shared" si="3"/>
        <v>1859</v>
      </c>
      <c r="W6" s="34">
        <f t="shared" si="3"/>
        <v>0.96</v>
      </c>
      <c r="X6" s="34">
        <f t="shared" si="3"/>
        <v>1936.46</v>
      </c>
      <c r="Y6" s="35">
        <f>IF(Y7="",NA(),Y7)</f>
        <v>103.54</v>
      </c>
      <c r="Z6" s="35">
        <f t="shared" ref="Z6:AH6" si="4">IF(Z7="",NA(),Z7)</f>
        <v>96.5</v>
      </c>
      <c r="AA6" s="35">
        <f t="shared" si="4"/>
        <v>81.849999999999994</v>
      </c>
      <c r="AB6" s="35">
        <f t="shared" si="4"/>
        <v>87.14</v>
      </c>
      <c r="AC6" s="35">
        <f t="shared" si="4"/>
        <v>98.58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184.45</v>
      </c>
      <c r="BG6" s="35">
        <f t="shared" ref="BG6:BO6" si="7">IF(BG7="",NA(),BG7)</f>
        <v>190.05</v>
      </c>
      <c r="BH6" s="35">
        <f t="shared" si="7"/>
        <v>415.89</v>
      </c>
      <c r="BI6" s="35">
        <f t="shared" si="7"/>
        <v>324.60000000000002</v>
      </c>
      <c r="BJ6" s="34">
        <f t="shared" si="7"/>
        <v>0</v>
      </c>
      <c r="BK6" s="35">
        <f t="shared" si="7"/>
        <v>1673.47</v>
      </c>
      <c r="BL6" s="35">
        <f t="shared" si="7"/>
        <v>1592.72</v>
      </c>
      <c r="BM6" s="35">
        <f t="shared" si="7"/>
        <v>1223.96</v>
      </c>
      <c r="BN6" s="35">
        <f t="shared" si="7"/>
        <v>1194.1500000000001</v>
      </c>
      <c r="BO6" s="35">
        <f t="shared" si="7"/>
        <v>1206.79</v>
      </c>
      <c r="BP6" s="34" t="str">
        <f>IF(BP7="","",IF(BP7="-","【-】","【"&amp;SUBSTITUTE(TEXT(BP7,"#,##0.00"),"-","△")&amp;"】"))</f>
        <v>【1,218.70】</v>
      </c>
      <c r="BQ6" s="35">
        <f>IF(BQ7="",NA(),BQ7)</f>
        <v>107.57</v>
      </c>
      <c r="BR6" s="35">
        <f t="shared" ref="BR6:BZ6" si="8">IF(BR7="",NA(),BR7)</f>
        <v>92.5</v>
      </c>
      <c r="BS6" s="35">
        <f t="shared" si="8"/>
        <v>59.6</v>
      </c>
      <c r="BT6" s="35">
        <f t="shared" si="8"/>
        <v>76.86</v>
      </c>
      <c r="BU6" s="35">
        <f t="shared" si="8"/>
        <v>96.6</v>
      </c>
      <c r="BV6" s="35">
        <f t="shared" si="8"/>
        <v>49.22</v>
      </c>
      <c r="BW6" s="35">
        <f t="shared" si="8"/>
        <v>53.7</v>
      </c>
      <c r="BX6" s="35">
        <f t="shared" si="8"/>
        <v>61.54</v>
      </c>
      <c r="BY6" s="35">
        <f t="shared" si="8"/>
        <v>72.260000000000005</v>
      </c>
      <c r="BZ6" s="35">
        <f t="shared" si="8"/>
        <v>71.84</v>
      </c>
      <c r="CA6" s="34" t="str">
        <f>IF(CA7="","",IF(CA7="-","【-】","【"&amp;SUBSTITUTE(TEXT(CA7,"#,##0.00"),"-","△")&amp;"】"))</f>
        <v>【74.17】</v>
      </c>
      <c r="CB6" s="35">
        <f>IF(CB7="",NA(),CB7)</f>
        <v>190.72</v>
      </c>
      <c r="CC6" s="35">
        <f t="shared" ref="CC6:CK6" si="9">IF(CC7="",NA(),CC7)</f>
        <v>219.87</v>
      </c>
      <c r="CD6" s="35">
        <f t="shared" si="9"/>
        <v>341.15</v>
      </c>
      <c r="CE6" s="35">
        <f t="shared" si="9"/>
        <v>264.16000000000003</v>
      </c>
      <c r="CF6" s="35">
        <f t="shared" si="9"/>
        <v>210.82</v>
      </c>
      <c r="CG6" s="35">
        <f t="shared" si="9"/>
        <v>332.02</v>
      </c>
      <c r="CH6" s="35">
        <f t="shared" si="9"/>
        <v>300.35000000000002</v>
      </c>
      <c r="CI6" s="35">
        <f t="shared" si="9"/>
        <v>267.86</v>
      </c>
      <c r="CJ6" s="35">
        <f t="shared" si="9"/>
        <v>230.02</v>
      </c>
      <c r="CK6" s="35">
        <f t="shared" si="9"/>
        <v>228.47</v>
      </c>
      <c r="CL6" s="34" t="str">
        <f>IF(CL7="","",IF(CL7="-","【-】","【"&amp;SUBSTITUTE(TEXT(CL7,"#,##0.00"),"-","△")&amp;"】"))</f>
        <v>【218.56】</v>
      </c>
      <c r="CM6" s="35">
        <f>IF(CM7="",NA(),CM7)</f>
        <v>43.49</v>
      </c>
      <c r="CN6" s="35">
        <f t="shared" ref="CN6:CV6" si="10">IF(CN7="",NA(),CN7)</f>
        <v>43.12</v>
      </c>
      <c r="CO6" s="35">
        <f t="shared" si="10"/>
        <v>43.3</v>
      </c>
      <c r="CP6" s="35">
        <f t="shared" si="10"/>
        <v>43.67</v>
      </c>
      <c r="CQ6" s="35">
        <f t="shared" si="10"/>
        <v>42.2</v>
      </c>
      <c r="CR6" s="35">
        <f t="shared" si="10"/>
        <v>36.65</v>
      </c>
      <c r="CS6" s="35">
        <f t="shared" si="10"/>
        <v>37.72</v>
      </c>
      <c r="CT6" s="35">
        <f t="shared" si="10"/>
        <v>37.08</v>
      </c>
      <c r="CU6" s="35">
        <f t="shared" si="10"/>
        <v>42.56</v>
      </c>
      <c r="CV6" s="35">
        <f t="shared" si="10"/>
        <v>42.47</v>
      </c>
      <c r="CW6" s="34" t="str">
        <f>IF(CW7="","",IF(CW7="-","【-】","【"&amp;SUBSTITUTE(TEXT(CW7,"#,##0.00"),"-","△")&amp;"】"))</f>
        <v>【42.86】</v>
      </c>
      <c r="CX6" s="35">
        <f>IF(CX7="",NA(),CX7)</f>
        <v>83.92</v>
      </c>
      <c r="CY6" s="35">
        <f t="shared" ref="CY6:DG6" si="11">IF(CY7="",NA(),CY7)</f>
        <v>84.62</v>
      </c>
      <c r="CZ6" s="35">
        <f t="shared" si="11"/>
        <v>84.93</v>
      </c>
      <c r="DA6" s="35">
        <f t="shared" si="11"/>
        <v>86.17</v>
      </c>
      <c r="DB6" s="35">
        <f t="shared" si="11"/>
        <v>87.04</v>
      </c>
      <c r="DC6" s="35">
        <f t="shared" si="11"/>
        <v>68.83</v>
      </c>
      <c r="DD6" s="35">
        <f t="shared" si="11"/>
        <v>68.459999999999994</v>
      </c>
      <c r="DE6" s="35">
        <f t="shared" si="11"/>
        <v>67.22</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0.81</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0.13</v>
      </c>
      <c r="EN6" s="35">
        <f t="shared" si="14"/>
        <v>0.36</v>
      </c>
      <c r="EO6" s="34" t="str">
        <f>IF(EO7="","",IF(EO7="-","【-】","【"&amp;SUBSTITUTE(TEXT(EO7,"#,##0.00"),"-","△")&amp;"】"))</f>
        <v>【0.28】</v>
      </c>
    </row>
    <row r="7" spans="1:145" s="36" customFormat="1" x14ac:dyDescent="0.15">
      <c r="A7" s="28"/>
      <c r="B7" s="37">
        <v>2019</v>
      </c>
      <c r="C7" s="37">
        <v>34410</v>
      </c>
      <c r="D7" s="37">
        <v>47</v>
      </c>
      <c r="E7" s="37">
        <v>17</v>
      </c>
      <c r="F7" s="37">
        <v>4</v>
      </c>
      <c r="G7" s="37">
        <v>0</v>
      </c>
      <c r="H7" s="37" t="s">
        <v>97</v>
      </c>
      <c r="I7" s="37" t="s">
        <v>98</v>
      </c>
      <c r="J7" s="37" t="s">
        <v>99</v>
      </c>
      <c r="K7" s="37" t="s">
        <v>100</v>
      </c>
      <c r="L7" s="37" t="s">
        <v>101</v>
      </c>
      <c r="M7" s="37" t="s">
        <v>102</v>
      </c>
      <c r="N7" s="38" t="s">
        <v>103</v>
      </c>
      <c r="O7" s="38" t="s">
        <v>104</v>
      </c>
      <c r="P7" s="38">
        <v>34.979999999999997</v>
      </c>
      <c r="Q7" s="38">
        <v>99.46</v>
      </c>
      <c r="R7" s="38">
        <v>3630</v>
      </c>
      <c r="S7" s="38">
        <v>5384</v>
      </c>
      <c r="T7" s="38">
        <v>334.84</v>
      </c>
      <c r="U7" s="38">
        <v>16.079999999999998</v>
      </c>
      <c r="V7" s="38">
        <v>1859</v>
      </c>
      <c r="W7" s="38">
        <v>0.96</v>
      </c>
      <c r="X7" s="38">
        <v>1936.46</v>
      </c>
      <c r="Y7" s="38">
        <v>103.54</v>
      </c>
      <c r="Z7" s="38">
        <v>96.5</v>
      </c>
      <c r="AA7" s="38">
        <v>81.849999999999994</v>
      </c>
      <c r="AB7" s="38">
        <v>87.14</v>
      </c>
      <c r="AC7" s="38">
        <v>98.58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184.45</v>
      </c>
      <c r="BG7" s="38">
        <v>190.05</v>
      </c>
      <c r="BH7" s="38">
        <v>415.89</v>
      </c>
      <c r="BI7" s="38">
        <v>324.60000000000002</v>
      </c>
      <c r="BJ7" s="38">
        <v>0</v>
      </c>
      <c r="BK7" s="38">
        <v>1673.47</v>
      </c>
      <c r="BL7" s="38">
        <v>1592.72</v>
      </c>
      <c r="BM7" s="38">
        <v>1223.96</v>
      </c>
      <c r="BN7" s="38">
        <v>1194.1500000000001</v>
      </c>
      <c r="BO7" s="38">
        <v>1206.79</v>
      </c>
      <c r="BP7" s="38">
        <v>1218.7</v>
      </c>
      <c r="BQ7" s="38">
        <v>107.57</v>
      </c>
      <c r="BR7" s="38">
        <v>92.5</v>
      </c>
      <c r="BS7" s="38">
        <v>59.6</v>
      </c>
      <c r="BT7" s="38">
        <v>76.86</v>
      </c>
      <c r="BU7" s="38">
        <v>96.6</v>
      </c>
      <c r="BV7" s="38">
        <v>49.22</v>
      </c>
      <c r="BW7" s="38">
        <v>53.7</v>
      </c>
      <c r="BX7" s="38">
        <v>61.54</v>
      </c>
      <c r="BY7" s="38">
        <v>72.260000000000005</v>
      </c>
      <c r="BZ7" s="38">
        <v>71.84</v>
      </c>
      <c r="CA7" s="38">
        <v>74.17</v>
      </c>
      <c r="CB7" s="38">
        <v>190.72</v>
      </c>
      <c r="CC7" s="38">
        <v>219.87</v>
      </c>
      <c r="CD7" s="38">
        <v>341.15</v>
      </c>
      <c r="CE7" s="38">
        <v>264.16000000000003</v>
      </c>
      <c r="CF7" s="38">
        <v>210.82</v>
      </c>
      <c r="CG7" s="38">
        <v>332.02</v>
      </c>
      <c r="CH7" s="38">
        <v>300.35000000000002</v>
      </c>
      <c r="CI7" s="38">
        <v>267.86</v>
      </c>
      <c r="CJ7" s="38">
        <v>230.02</v>
      </c>
      <c r="CK7" s="38">
        <v>228.47</v>
      </c>
      <c r="CL7" s="38">
        <v>218.56</v>
      </c>
      <c r="CM7" s="38">
        <v>43.49</v>
      </c>
      <c r="CN7" s="38">
        <v>43.12</v>
      </c>
      <c r="CO7" s="38">
        <v>43.3</v>
      </c>
      <c r="CP7" s="38">
        <v>43.67</v>
      </c>
      <c r="CQ7" s="38">
        <v>42.2</v>
      </c>
      <c r="CR7" s="38">
        <v>36.65</v>
      </c>
      <c r="CS7" s="38">
        <v>37.72</v>
      </c>
      <c r="CT7" s="38">
        <v>37.08</v>
      </c>
      <c r="CU7" s="38">
        <v>42.56</v>
      </c>
      <c r="CV7" s="38">
        <v>42.47</v>
      </c>
      <c r="CW7" s="38">
        <v>42.86</v>
      </c>
      <c r="CX7" s="38">
        <v>83.92</v>
      </c>
      <c r="CY7" s="38">
        <v>84.62</v>
      </c>
      <c r="CZ7" s="38">
        <v>84.93</v>
      </c>
      <c r="DA7" s="38">
        <v>86.17</v>
      </c>
      <c r="DB7" s="38">
        <v>87.04</v>
      </c>
      <c r="DC7" s="38">
        <v>68.83</v>
      </c>
      <c r="DD7" s="38">
        <v>68.459999999999994</v>
      </c>
      <c r="DE7" s="38">
        <v>67.22</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0.81</v>
      </c>
      <c r="EF7" s="38">
        <v>0</v>
      </c>
      <c r="EG7" s="38">
        <v>0</v>
      </c>
      <c r="EH7" s="38">
        <v>0</v>
      </c>
      <c r="EI7" s="38">
        <v>0</v>
      </c>
      <c r="EJ7" s="38">
        <v>0.26</v>
      </c>
      <c r="EK7" s="38">
        <v>0.13</v>
      </c>
      <c r="EL7" s="38">
        <v>0.13</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2021-01-13T07:06:56Z</cp:lastPrinted>
  <dcterms:created xsi:type="dcterms:W3CDTF">2020-12-04T02:52:35Z</dcterms:created>
  <dcterms:modified xsi:type="dcterms:W3CDTF">2021-02-08T01:01:03Z</dcterms:modified>
  <cp:category/>
</cp:coreProperties>
</file>