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観光商工課\駐車場関係\経営比較分析\R2掲載分\"/>
    </mc:Choice>
  </mc:AlternateContent>
  <xr:revisionPtr revIDLastSave="0" documentId="13_ncr:1_{8C42CBC8-60F8-4135-8428-9041578C46D2}" xr6:coauthVersionLast="36" xr6:coauthVersionMax="36" xr10:uidLastSave="{00000000-0000-0000-0000-000000000000}"/>
  <workbookProtection workbookAlgorithmName="SHA-512" workbookHashValue="RFpvo7aOjdyIyuZJzb4G4Kl+ANvXrQljFws4jjx2jNpk2THVvgOoctm9Y/Ea50PJJF8SusdLMG04+4ilVqHTdw==" workbookSaltValue="RQ4KhIzMKj0I5LrTswJDh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KO32" i="4" s="1"/>
  <c r="DQ7" i="5"/>
  <c r="DP7" i="5"/>
  <c r="DO7" i="5"/>
  <c r="DN7" i="5"/>
  <c r="LH31" i="4" s="1"/>
  <c r="DM7" i="5"/>
  <c r="DL7" i="5"/>
  <c r="DK7" i="5"/>
  <c r="DI7" i="5"/>
  <c r="MI78" i="4" s="1"/>
  <c r="DH7" i="5"/>
  <c r="DG7" i="5"/>
  <c r="DF7" i="5"/>
  <c r="KP78" i="4" s="1"/>
  <c r="DE7" i="5"/>
  <c r="KA78" i="4" s="1"/>
  <c r="DD7" i="5"/>
  <c r="DC7" i="5"/>
  <c r="DB7" i="5"/>
  <c r="LE77" i="4" s="1"/>
  <c r="DA7" i="5"/>
  <c r="CZ7" i="5"/>
  <c r="CN7" i="5"/>
  <c r="CM7" i="5"/>
  <c r="CV67" i="4" s="1"/>
  <c r="BZ7" i="5"/>
  <c r="MA53" i="4" s="1"/>
  <c r="BY7" i="5"/>
  <c r="BX7" i="5"/>
  <c r="BW7" i="5"/>
  <c r="JV53" i="4" s="1"/>
  <c r="BV7" i="5"/>
  <c r="JC53" i="4" s="1"/>
  <c r="BU7" i="5"/>
  <c r="BT7" i="5"/>
  <c r="BS7" i="5"/>
  <c r="KO52" i="4" s="1"/>
  <c r="BR7" i="5"/>
  <c r="BQ7" i="5"/>
  <c r="BO7" i="5"/>
  <c r="BN7" i="5"/>
  <c r="GQ53" i="4" s="1"/>
  <c r="BM7" i="5"/>
  <c r="FX53" i="4" s="1"/>
  <c r="BL7" i="5"/>
  <c r="BK7" i="5"/>
  <c r="BJ7" i="5"/>
  <c r="HJ52" i="4" s="1"/>
  <c r="BI7" i="5"/>
  <c r="GQ52" i="4" s="1"/>
  <c r="BH7" i="5"/>
  <c r="BG7" i="5"/>
  <c r="BF7" i="5"/>
  <c r="EL52" i="4" s="1"/>
  <c r="BD7" i="5"/>
  <c r="CS53" i="4" s="1"/>
  <c r="BC7" i="5"/>
  <c r="BB7" i="5"/>
  <c r="BA7" i="5"/>
  <c r="AN53" i="4" s="1"/>
  <c r="AZ7" i="5"/>
  <c r="U53" i="4" s="1"/>
  <c r="AY7" i="5"/>
  <c r="AX7" i="5"/>
  <c r="AW7" i="5"/>
  <c r="BG52" i="4" s="1"/>
  <c r="AV7" i="5"/>
  <c r="AN52" i="4" s="1"/>
  <c r="AU7" i="5"/>
  <c r="AS7" i="5"/>
  <c r="AR7" i="5"/>
  <c r="GQ32" i="4" s="1"/>
  <c r="AQ7" i="5"/>
  <c r="FX32" i="4" s="1"/>
  <c r="AP7" i="5"/>
  <c r="AO7" i="5"/>
  <c r="AN7" i="5"/>
  <c r="HJ31" i="4" s="1"/>
  <c r="AM7" i="5"/>
  <c r="GQ31" i="4" s="1"/>
  <c r="AL7" i="5"/>
  <c r="AK7" i="5"/>
  <c r="AJ7" i="5"/>
  <c r="EL31" i="4" s="1"/>
  <c r="AH7" i="5"/>
  <c r="AG7" i="5"/>
  <c r="AF7" i="5"/>
  <c r="AE7" i="5"/>
  <c r="AN32" i="4" s="1"/>
  <c r="AD7" i="5"/>
  <c r="U32" i="4" s="1"/>
  <c r="AC7" i="5"/>
  <c r="AB7" i="5"/>
  <c r="AA7" i="5"/>
  <c r="BG31" i="4" s="1"/>
  <c r="Z7" i="5"/>
  <c r="AN31" i="4" s="1"/>
  <c r="Y7" i="5"/>
  <c r="X7" i="5"/>
  <c r="W7" i="5"/>
  <c r="JQ10" i="4" s="1"/>
  <c r="V7" i="5"/>
  <c r="HX10" i="4" s="1"/>
  <c r="U7" i="5"/>
  <c r="T7" i="5"/>
  <c r="S7" i="5"/>
  <c r="HX8" i="4" s="1"/>
  <c r="R7" i="5"/>
  <c r="DU10" i="4" s="1"/>
  <c r="Q7" i="5"/>
  <c r="P7" i="5"/>
  <c r="O7" i="5"/>
  <c r="B10" i="4" s="1"/>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LT78" i="4"/>
  <c r="LE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LH53" i="4"/>
  <c r="KO53" i="4"/>
  <c r="HJ53" i="4"/>
  <c r="FE53" i="4"/>
  <c r="EL53" i="4"/>
  <c r="BZ53" i="4"/>
  <c r="BG53" i="4"/>
  <c r="MA52" i="4"/>
  <c r="LH52" i="4"/>
  <c r="JV52" i="4"/>
  <c r="JC52" i="4"/>
  <c r="FX52" i="4"/>
  <c r="FE52" i="4"/>
  <c r="CS52" i="4"/>
  <c r="BZ52" i="4"/>
  <c r="U52" i="4"/>
  <c r="MA32" i="4"/>
  <c r="JV32" i="4"/>
  <c r="JC32" i="4"/>
  <c r="HJ32" i="4"/>
  <c r="FE32" i="4"/>
  <c r="EL32" i="4"/>
  <c r="CS32" i="4"/>
  <c r="BZ32" i="4"/>
  <c r="BG32" i="4"/>
  <c r="MA31" i="4"/>
  <c r="KO31" i="4"/>
  <c r="JV31" i="4"/>
  <c r="JC31" i="4"/>
  <c r="FX31" i="4"/>
  <c r="FE31" i="4"/>
  <c r="CS31" i="4"/>
  <c r="BZ31" i="4"/>
  <c r="U31" i="4"/>
  <c r="LJ10" i="4"/>
  <c r="CF10" i="4"/>
  <c r="LJ8" i="4"/>
  <c r="JQ8" i="4"/>
  <c r="FJ8" i="4"/>
  <c r="DU8" i="4"/>
  <c r="CF8" i="4"/>
  <c r="B6" i="4" l="1"/>
  <c r="D11" i="5"/>
  <c r="BZ76" i="4"/>
  <c r="MI76" i="4"/>
  <c r="HJ51" i="4"/>
  <c r="MA30" i="4"/>
  <c r="CS30" i="4"/>
  <c r="MA51" i="4"/>
  <c r="IT76" i="4"/>
  <c r="CS51" i="4"/>
  <c r="HJ30" i="4"/>
  <c r="FX30" i="4"/>
  <c r="LE76" i="4"/>
  <c r="C11" i="5"/>
  <c r="E11" i="5"/>
  <c r="B11" i="5"/>
  <c r="BG51" i="4" l="1"/>
  <c r="AV76" i="4"/>
  <c r="KO51" i="4"/>
  <c r="FX51" i="4"/>
  <c r="BG30" i="4"/>
  <c r="KO30" i="4"/>
  <c r="HP76" i="4"/>
  <c r="HA76" i="4"/>
  <c r="AN51" i="4"/>
  <c r="FE30" i="4"/>
  <c r="AG76" i="4"/>
  <c r="JV51" i="4"/>
  <c r="KP76" i="4"/>
  <c r="FE51" i="4"/>
  <c r="JV30" i="4"/>
  <c r="AN30" i="4"/>
  <c r="JC51" i="4"/>
  <c r="EL30" i="4"/>
  <c r="KA76" i="4"/>
  <c r="EL51" i="4"/>
  <c r="JC30" i="4"/>
  <c r="GL76" i="4"/>
  <c r="U30" i="4"/>
  <c r="R76" i="4"/>
  <c r="U51" i="4"/>
  <c r="BZ30" i="4"/>
  <c r="GQ51" i="4"/>
  <c r="BK76" i="4"/>
  <c r="LH51" i="4"/>
  <c r="LH30" i="4"/>
  <c r="IE76" i="4"/>
  <c r="BZ51" i="4"/>
  <c r="GQ30" i="4"/>
  <c r="LT76"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<sst xmlns="http://schemas.openxmlformats.org/spreadsheetml/2006/main" count="278" uniqueCount="125">
  <si>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</si>
  <si>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</si>
  <si>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</si>
  <si>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</si>
  <si>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</si>
  <si>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</si>
  <si>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</si>
  <si>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</si>
  <si>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</si>
  <si>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</si>
  <si>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</si>
  <si>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</si>
  <si>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</si>
  <si>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</si>
  <si>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</si>
  <si>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</si>
  <si>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</si>
  <si>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</si>
  <si>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</si>
  <si>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</si>
  <si>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</si>
  <si>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</si>
  <si>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</si>
  <si>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</si>
  <si>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</si>
  <si>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</si>
  <si>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</si>
  <si>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</si>
  <si>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</si>
  <si>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</si>
  <si>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</si>
  <si>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</si>
  <si>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</si>
  <si>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</si>
  <si>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</si>
  <si>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</si>
  <si>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</si>
  <si>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</si>
  <si>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</si>
  <si>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</si>
  <si>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</si>
  <si>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</si>
  <si>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</si>
  <si>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</si>
  <si>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</si>
  <si>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</si>
  <si>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</si>
  <si>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</si>
  <si>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</si>
  <si>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</si>
  <si>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</si>
  <si>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</si>
  <si>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</si>
  <si>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</si>
  <si>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</si>
  <si>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</si>
  <si>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</si>
  <si>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</si>
  <si>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</si>
  <si>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</si>
  <si>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</si>
  <si>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</si>
  <si>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</si>
  <si>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</si>
  <si>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</si>
  <si>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</si>
  <si>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</si>
  <si>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</si>
  <si>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</si>
  <si>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</si>
  <si>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</si>
  <si>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</si>
  <si>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</si>
  <si>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</si>
  <si>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</si>
  <si>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</si>
  <si>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</si>
  <si>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</si>
  <si>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</si>
  <si>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</si>
  <si>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</si>
  <si>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</si>
  <si>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</si>
  <si>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</si>
  <si>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</si>
  <si>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</si>
  <si>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</si>
  <si>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</si>
  <si>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</si>
  <si>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</si>
  <si>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</si>
  <si>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</si>
  <si>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</si>
  <si>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</si>
  <si>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</si>
  <si>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</si>
  <si>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</si>
  <si>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</si>
  <si>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</si>
  <si>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</si>
  <si>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</si>
  <si>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</si>
  <si>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</si>
  <si>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</si>
  <si>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平泉町</t>
  </si>
  <si>
    <t>毛越寺駐車場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</si>
  <si>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</si>
  <si>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</si>
  <si>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</si>
  <si>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</si>
  <si>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</si>
  <si>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</si>
  <si>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</si>
  <si>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</si>
  <si>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</si>
  <si>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</si>
  <si>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</si>
  <si>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</si>
  <si>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</si>
  <si>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</si>
  <si>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</si>
  <si>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当施設の「稼働率」は約50％であり、このことから、通年の施設需要は少なくなっています。また、昨年と比較して約10％減少しております
　しかし、昨年からの稼働率減少は本来繁忙期である10月の休日に２度の台風があったことで駐車場を閉鎖したことなどが大きく影響しており、通年稼働率の低さは閑散期の稼働率の低さに起因しております。実際繁忙期にあたる8月～11月上旬では稼働率100％を超える日も多々あること、から、閑散期を除いては一定以上の需要を得られていると考えらます。</t>
    <phoneticPr fontId="5"/>
  </si>
  <si>
    <t>　「企業債残高対料金収入比率」は企業債残高がないことから０となっており、必要な更新投資については町営駐車場全体の設備状況を考慮しつつ、時期を計りながら実施しています。</t>
    <phoneticPr fontId="5"/>
  </si>
  <si>
    <t>　「収益的収支比率」は、直近5か年は100％以上を維持しており、健全な経営状態を保っています。
　「他会計補助金比率」、「駐車台数一台当たりの他会計補助金額」は、H27からR1の５年間は０％を維持しており、一般会計からの依存度は低い状態です。　
　「売上高ＧＯＰ比率」「ＥＢＩＴＤＡ」は類似施設と比較した場合におおよそ平均値であり、高い収益性を持つ施設であると考えられます。</t>
    <rPh sb="166" eb="167">
      <t>タカ</t>
    </rPh>
    <rPh sb="168" eb="170">
      <t>シュウエキ</t>
    </rPh>
    <rPh sb="170" eb="171">
      <t>セイ</t>
    </rPh>
    <rPh sb="172" eb="173">
      <t>モ</t>
    </rPh>
    <rPh sb="174" eb="176">
      <t>シセツ</t>
    </rPh>
    <rPh sb="180" eb="181">
      <t>カンガ</t>
    </rPh>
    <phoneticPr fontId="5"/>
  </si>
  <si>
    <t>　当施設は類似施設との比較では経常収支比率が約1/10の数値であるものの直近の5か年は100％以上の割合を維持しており、一般会計からの補助金及び企業債に依存しない独立採算制のもとに安定した経営を維持しています。
　また、今後も毛越寺での各種行事における利用が見込めることから、繁忙期における施設需要は高いと考えられます。
　しかし、台風などの天候等が収益に影響を及ぼすほか、今後施設の老朽化など、周辺の環境変化を考慮し、駐車料金の見直しなどの改善策の検討に努めます。</t>
    <rPh sb="15" eb="17">
      <t>ケイジョウ</t>
    </rPh>
    <rPh sb="17" eb="19">
      <t>シュウシ</t>
    </rPh>
    <rPh sb="19" eb="21">
      <t>ヒリツ</t>
    </rPh>
    <rPh sb="22" eb="23">
      <t>ヤク</t>
    </rPh>
    <rPh sb="28" eb="30">
      <t>スウチ</t>
    </rPh>
    <rPh sb="36" eb="38">
      <t>チョッキン</t>
    </rPh>
    <rPh sb="41" eb="42">
      <t>ネン</t>
    </rPh>
    <rPh sb="47" eb="49">
      <t>イジョウ</t>
    </rPh>
    <rPh sb="50" eb="52">
      <t>ワリアイ</t>
    </rPh>
    <rPh sb="53" eb="55">
      <t>イジ</t>
    </rPh>
    <rPh sb="166" eb="168">
      <t>タイフウ</t>
    </rPh>
    <rPh sb="171" eb="173">
      <t>テンコウ</t>
    </rPh>
    <rPh sb="173" eb="174">
      <t>トウ</t>
    </rPh>
    <rPh sb="175" eb="177">
      <t>シュウエキ</t>
    </rPh>
    <rPh sb="178" eb="180">
      <t>エイキョウ</t>
    </rPh>
    <rPh sb="181" eb="182">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</si>
</sst>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159.5</c:v>
                </c:pt>
                <c:pt idx="1">
                  <c:v>163.80000000000001</c:v>
                </c:pt>
                <c:pt idx="2">
                  <c:v>141.5</c:v>
                </c:pt>
                <c:pt idx="3">
                  <c:v>438.4</c:v>
                </c:pt>
                <c:pt idx="4">
                  <c:v>172.4</c:v>
                </c:pt>
              </c:numCache>
            </c:numRef>
          </c:val>
          <c:extLst>
            <c:ext xmlns:c16="http://schemas.microsoft.com/office/drawing/2014/chart" uri="{C3380CC4-5D6E-409C-BE32-E72D297353CC}">
              <c16:uniqueId val="{00000000-C3DD-435D-B53A-1B88A8438A2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C3DD-435D-B53A-1B88A8438A2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EA-4EA8-9271-1DEDAA60591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BFEA-4EA8-9271-1DEDAA60591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FB9-42AE-825A-74295A9BD5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FB9-42AE-825A-74295A9BD53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3C3-4B52-A3D7-E5FEF46B3F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C3-4B52-A3D7-E5FEF46B3F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C0-49C2-A876-40B114D3F86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B1C0-49C2-A876-40B114D3F86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C53-4D02-A434-092491B345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DC53-4D02-A434-092491B345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57.9</c:v>
                </c:pt>
                <c:pt idx="1">
                  <c:v>57.9</c:v>
                </c:pt>
                <c:pt idx="2">
                  <c:v>58.2</c:v>
                </c:pt>
                <c:pt idx="3">
                  <c:v>59.1</c:v>
                </c:pt>
                <c:pt idx="4">
                  <c:v>51.8</c:v>
                </c:pt>
              </c:numCache>
            </c:numRef>
          </c:val>
          <c:extLst>
            <c:ext xmlns:c16="http://schemas.microsoft.com/office/drawing/2014/chart" uri="{C3380CC4-5D6E-409C-BE32-E72D297353CC}">
              <c16:uniqueId val="{00000000-2856-4F7F-9F85-8C1235D3C1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2856-4F7F-9F85-8C1235D3C1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37.299999999999997</c:v>
                </c:pt>
                <c:pt idx="1">
                  <c:v>38.799999999999997</c:v>
                </c:pt>
                <c:pt idx="2">
                  <c:v>29.1</c:v>
                </c:pt>
                <c:pt idx="3">
                  <c:v>76.900000000000006</c:v>
                </c:pt>
                <c:pt idx="4">
                  <c:v>41.8</c:v>
                </c:pt>
              </c:numCache>
            </c:numRef>
          </c:val>
          <c:extLst>
            <c:ext xmlns:c16="http://schemas.microsoft.com/office/drawing/2014/chart" uri="{C3380CC4-5D6E-409C-BE32-E72D297353CC}">
              <c16:uniqueId val="{00000000-84FF-413F-8963-930B13E0A65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84FF-413F-8963-930B13E0A65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7397</c:v>
                </c:pt>
                <c:pt idx="1">
                  <c:v>7762</c:v>
                </c:pt>
                <c:pt idx="2">
                  <c:v>5873</c:v>
                </c:pt>
                <c:pt idx="3">
                  <c:v>15652</c:v>
                </c:pt>
                <c:pt idx="4">
                  <c:v>8224</c:v>
                </c:pt>
              </c:numCache>
            </c:numRef>
          </c:val>
          <c:extLst>
            <c:ext xmlns:c16="http://schemas.microsoft.com/office/drawing/2014/chart" uri="{C3380CC4-5D6E-409C-BE32-E72D297353CC}">
              <c16:uniqueId val="{00000000-9F04-41B9-819A-0D11A699634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9F04-41B9-819A-0D11A699634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28"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岩手県平泉町　毛越寺駐車場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無</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11928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330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750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159.5</v>
      </c>
      <c r="V31" s="110"/>
      <c r="W31" s="110"/>
      <c r="X31" s="110"/>
      <c r="Y31" s="110"/>
      <c r="Z31" s="110"/>
      <c r="AA31" s="110"/>
      <c r="AB31" s="110"/>
      <c r="AC31" s="110"/>
      <c r="AD31" s="110"/>
      <c r="AE31" s="110"/>
      <c r="AF31" s="110"/>
      <c r="AG31" s="110"/>
      <c r="AH31" s="110"/>
      <c r="AI31" s="110"/>
      <c r="AJ31" s="110"/>
      <c r="AK31" s="110"/>
      <c r="AL31" s="110"/>
      <c r="AM31" s="110"/>
      <c r="AN31" s="110">
        <f>データ!Z7</f>
        <v>163.80000000000001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141.5</v>
      </c>
      <c r="BH31" s="110"/>
      <c r="BI31" s="110"/>
      <c r="BJ31" s="110"/>
      <c r="BK31" s="110"/>
      <c r="BL31" s="110"/>
      <c r="BM31" s="110"/>
      <c r="BN31" s="110"/>
      <c r="BO31" s="110"/>
      <c r="BP31" s="110"/>
      <c r="BQ31" s="110"/>
      <c r="BR31" s="110"/>
      <c r="BS31" s="110"/>
      <c r="BT31" s="110"/>
      <c r="BU31" s="110"/>
      <c r="BV31" s="110"/>
      <c r="BW31" s="110"/>
      <c r="BX31" s="110"/>
      <c r="BY31" s="110"/>
      <c r="BZ31" s="110">
        <f>データ!AB7</f>
        <v>438.4</v>
      </c>
      <c r="CA31" s="110"/>
      <c r="CB31" s="110"/>
      <c r="CC31" s="110"/>
      <c r="CD31" s="110"/>
      <c r="CE31" s="110"/>
      <c r="CF31" s="110"/>
      <c r="CG31" s="110"/>
      <c r="CH31" s="110"/>
      <c r="CI31" s="110"/>
      <c r="CJ31" s="110"/>
      <c r="CK31" s="110"/>
      <c r="CL31" s="110"/>
      <c r="CM31" s="110"/>
      <c r="CN31" s="110"/>
      <c r="CO31" s="110"/>
      <c r="CP31" s="110"/>
      <c r="CQ31" s="110"/>
      <c r="CR31" s="110"/>
      <c r="CS31" s="110">
        <f>データ!AC7</f>
        <v>172.4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57.9</v>
      </c>
      <c r="JD31" s="81"/>
      <c r="JE31" s="81"/>
      <c r="JF31" s="81"/>
      <c r="JG31" s="81"/>
      <c r="JH31" s="81"/>
      <c r="JI31" s="81"/>
      <c r="JJ31" s="81"/>
      <c r="JK31" s="81"/>
      <c r="JL31" s="81"/>
      <c r="JM31" s="81"/>
      <c r="JN31" s="81"/>
      <c r="JO31" s="81"/>
      <c r="JP31" s="81"/>
      <c r="JQ31" s="81"/>
      <c r="JR31" s="81"/>
      <c r="JS31" s="81"/>
      <c r="JT31" s="81"/>
      <c r="JU31" s="82"/>
      <c r="JV31" s="80">
        <f>データ!DL7</f>
        <v>57.9</v>
      </c>
      <c r="JW31" s="81"/>
      <c r="JX31" s="81"/>
      <c r="JY31" s="81"/>
      <c r="JZ31" s="81"/>
      <c r="KA31" s="81"/>
      <c r="KB31" s="81"/>
      <c r="KC31" s="81"/>
      <c r="KD31" s="81"/>
      <c r="KE31" s="81"/>
      <c r="KF31" s="81"/>
      <c r="KG31" s="81"/>
      <c r="KH31" s="81"/>
      <c r="KI31" s="81"/>
      <c r="KJ31" s="81"/>
      <c r="KK31" s="81"/>
      <c r="KL31" s="81"/>
      <c r="KM31" s="81"/>
      <c r="KN31" s="82"/>
      <c r="KO31" s="80">
        <f>データ!DM7</f>
        <v>58.2</v>
      </c>
      <c r="KP31" s="81"/>
      <c r="KQ31" s="81"/>
      <c r="KR31" s="81"/>
      <c r="KS31" s="81"/>
      <c r="KT31" s="81"/>
      <c r="KU31" s="81"/>
      <c r="KV31" s="81"/>
      <c r="KW31" s="81"/>
      <c r="KX31" s="81"/>
      <c r="KY31" s="81"/>
      <c r="KZ31" s="81"/>
      <c r="LA31" s="81"/>
      <c r="LB31" s="81"/>
      <c r="LC31" s="81"/>
      <c r="LD31" s="81"/>
      <c r="LE31" s="81"/>
      <c r="LF31" s="81"/>
      <c r="LG31" s="82"/>
      <c r="LH31" s="80">
        <f>データ!DN7</f>
        <v>59.1</v>
      </c>
      <c r="LI31" s="81"/>
      <c r="LJ31" s="81"/>
      <c r="LK31" s="81"/>
      <c r="LL31" s="81"/>
      <c r="LM31" s="81"/>
      <c r="LN31" s="81"/>
      <c r="LO31" s="81"/>
      <c r="LP31" s="81"/>
      <c r="LQ31" s="81"/>
      <c r="LR31" s="81"/>
      <c r="LS31" s="81"/>
      <c r="LT31" s="81"/>
      <c r="LU31" s="81"/>
      <c r="LV31" s="81"/>
      <c r="LW31" s="81"/>
      <c r="LX31" s="81"/>
      <c r="LY31" s="81"/>
      <c r="LZ31" s="82"/>
      <c r="MA31" s="80">
        <f>データ!DO7</f>
        <v>51.8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37.299999999999997</v>
      </c>
      <c r="EM52" s="110"/>
      <c r="EN52" s="110"/>
      <c r="EO52" s="110"/>
      <c r="EP52" s="110"/>
      <c r="EQ52" s="110"/>
      <c r="ER52" s="110"/>
      <c r="ES52" s="110"/>
      <c r="ET52" s="110"/>
      <c r="EU52" s="110"/>
      <c r="EV52" s="110"/>
      <c r="EW52" s="110"/>
      <c r="EX52" s="110"/>
      <c r="EY52" s="110"/>
      <c r="EZ52" s="110"/>
      <c r="FA52" s="110"/>
      <c r="FB52" s="110"/>
      <c r="FC52" s="110"/>
      <c r="FD52" s="110"/>
      <c r="FE52" s="110">
        <f>データ!BG7</f>
        <v>38.799999999999997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29.1</v>
      </c>
      <c r="FY52" s="110"/>
      <c r="FZ52" s="110"/>
      <c r="GA52" s="110"/>
      <c r="GB52" s="110"/>
      <c r="GC52" s="110"/>
      <c r="GD52" s="110"/>
      <c r="GE52" s="110"/>
      <c r="GF52" s="110"/>
      <c r="GG52" s="110"/>
      <c r="GH52" s="110"/>
      <c r="GI52" s="110"/>
      <c r="GJ52" s="110"/>
      <c r="GK52" s="110"/>
      <c r="GL52" s="110"/>
      <c r="GM52" s="110"/>
      <c r="GN52" s="110"/>
      <c r="GO52" s="110"/>
      <c r="GP52" s="110"/>
      <c r="GQ52" s="110">
        <f>データ!BI7</f>
        <v>76.900000000000006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41.8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7397</v>
      </c>
      <c r="JD52" s="109"/>
      <c r="JE52" s="109"/>
      <c r="JF52" s="109"/>
      <c r="JG52" s="109"/>
      <c r="JH52" s="109"/>
      <c r="JI52" s="109"/>
      <c r="JJ52" s="109"/>
      <c r="JK52" s="109"/>
      <c r="JL52" s="109"/>
      <c r="JM52" s="109"/>
      <c r="JN52" s="109"/>
      <c r="JO52" s="109"/>
      <c r="JP52" s="109"/>
      <c r="JQ52" s="109"/>
      <c r="JR52" s="109"/>
      <c r="JS52" s="109"/>
      <c r="JT52" s="109"/>
      <c r="JU52" s="109"/>
      <c r="JV52" s="109">
        <f>データ!BR7</f>
        <v>7762</v>
      </c>
      <c r="JW52" s="109"/>
      <c r="JX52" s="109"/>
      <c r="JY52" s="109"/>
      <c r="JZ52" s="109"/>
      <c r="KA52" s="109"/>
      <c r="KB52" s="109"/>
      <c r="KC52" s="109"/>
      <c r="KD52" s="109"/>
      <c r="KE52" s="109"/>
      <c r="KF52" s="109"/>
      <c r="KG52" s="109"/>
      <c r="KH52" s="109"/>
      <c r="KI52" s="109"/>
      <c r="KJ52" s="109"/>
      <c r="KK52" s="109"/>
      <c r="KL52" s="109"/>
      <c r="KM52" s="109"/>
      <c r="KN52" s="109"/>
      <c r="KO52" s="109">
        <f>データ!BS7</f>
        <v>5873</v>
      </c>
      <c r="KP52" s="109"/>
      <c r="KQ52" s="109"/>
      <c r="KR52" s="109"/>
      <c r="KS52" s="109"/>
      <c r="KT52" s="109"/>
      <c r="KU52" s="109"/>
      <c r="KV52" s="109"/>
      <c r="KW52" s="109"/>
      <c r="KX52" s="109"/>
      <c r="KY52" s="109"/>
      <c r="KZ52" s="109"/>
      <c r="LA52" s="109"/>
      <c r="LB52" s="109"/>
      <c r="LC52" s="109"/>
      <c r="LD52" s="109"/>
      <c r="LE52" s="109"/>
      <c r="LF52" s="109"/>
      <c r="LG52" s="109"/>
      <c r="LH52" s="109">
        <f>データ!BT7</f>
        <v>15652</v>
      </c>
      <c r="LI52" s="109"/>
      <c r="LJ52" s="109"/>
      <c r="LK52" s="109"/>
      <c r="LL52" s="109"/>
      <c r="LM52" s="109"/>
      <c r="LN52" s="109"/>
      <c r="LO52" s="109"/>
      <c r="LP52" s="109"/>
      <c r="LQ52" s="109"/>
      <c r="LR52" s="109"/>
      <c r="LS52" s="109"/>
      <c r="LT52" s="109"/>
      <c r="LU52" s="109"/>
      <c r="LV52" s="109"/>
      <c r="LW52" s="109"/>
      <c r="LX52" s="109"/>
      <c r="LY52" s="109"/>
      <c r="LZ52" s="109"/>
      <c r="MA52" s="109">
        <f>データ!BU7</f>
        <v>8224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54</v>
      </c>
      <c r="AO53" s="109"/>
      <c r="AP53" s="109"/>
      <c r="AQ53" s="109"/>
      <c r="AR53" s="109"/>
      <c r="AS53" s="109"/>
      <c r="AT53" s="109"/>
      <c r="AU53" s="109"/>
      <c r="AV53" s="109"/>
      <c r="AW53" s="109"/>
      <c r="AX53" s="109"/>
      <c r="AY53" s="109"/>
      <c r="AZ53" s="109"/>
      <c r="BA53" s="109"/>
      <c r="BB53" s="109"/>
      <c r="BC53" s="109"/>
      <c r="BD53" s="109"/>
      <c r="BE53" s="109"/>
      <c r="BF53" s="109"/>
      <c r="BG53" s="109">
        <f>データ!BB7</f>
        <v>33</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9663</v>
      </c>
      <c r="JD53" s="109"/>
      <c r="JE53" s="109"/>
      <c r="JF53" s="109"/>
      <c r="JG53" s="109"/>
      <c r="JH53" s="109"/>
      <c r="JI53" s="109"/>
      <c r="JJ53" s="109"/>
      <c r="JK53" s="109"/>
      <c r="JL53" s="109"/>
      <c r="JM53" s="109"/>
      <c r="JN53" s="109"/>
      <c r="JO53" s="109"/>
      <c r="JP53" s="109"/>
      <c r="JQ53" s="109"/>
      <c r="JR53" s="109"/>
      <c r="JS53" s="109"/>
      <c r="JT53" s="109"/>
      <c r="JU53" s="109"/>
      <c r="JV53" s="109">
        <f>データ!BW7</f>
        <v>9019</v>
      </c>
      <c r="JW53" s="109"/>
      <c r="JX53" s="109"/>
      <c r="JY53" s="109"/>
      <c r="JZ53" s="109"/>
      <c r="KA53" s="109"/>
      <c r="KB53" s="109"/>
      <c r="KC53" s="109"/>
      <c r="KD53" s="109"/>
      <c r="KE53" s="109"/>
      <c r="KF53" s="109"/>
      <c r="KG53" s="109"/>
      <c r="KH53" s="109"/>
      <c r="KI53" s="109"/>
      <c r="KJ53" s="109"/>
      <c r="KK53" s="109"/>
      <c r="KL53" s="109"/>
      <c r="KM53" s="109"/>
      <c r="KN53" s="109"/>
      <c r="KO53" s="109">
        <f>データ!BX7</f>
        <v>8406</v>
      </c>
      <c r="KP53" s="109"/>
      <c r="KQ53" s="109"/>
      <c r="KR53" s="109"/>
      <c r="KS53" s="109"/>
      <c r="KT53" s="109"/>
      <c r="KU53" s="109"/>
      <c r="KV53" s="109"/>
      <c r="KW53" s="109"/>
      <c r="KX53" s="109"/>
      <c r="KY53" s="109"/>
      <c r="KZ53" s="109"/>
      <c r="LA53" s="109"/>
      <c r="LB53" s="109"/>
      <c r="LC53" s="109"/>
      <c r="LD53" s="109"/>
      <c r="LE53" s="109"/>
      <c r="LF53" s="109"/>
      <c r="LG53" s="109"/>
      <c r="LH53" s="109">
        <f>データ!BY7</f>
        <v>7531</v>
      </c>
      <c r="LI53" s="109"/>
      <c r="LJ53" s="109"/>
      <c r="LK53" s="109"/>
      <c r="LL53" s="109"/>
      <c r="LM53" s="109"/>
      <c r="LN53" s="109"/>
      <c r="LO53" s="109"/>
      <c r="LP53" s="109"/>
      <c r="LQ53" s="109"/>
      <c r="LR53" s="109"/>
      <c r="LS53" s="109"/>
      <c r="LT53" s="109"/>
      <c r="LU53" s="109"/>
      <c r="LV53" s="109"/>
      <c r="LW53" s="109"/>
      <c r="LX53" s="109"/>
      <c r="LY53" s="109"/>
      <c r="LZ53" s="109"/>
      <c r="MA53" s="109">
        <f>データ!BZ7</f>
        <v>8442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255446</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17055</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ZkLYkZaZiANpg6ivGW734yWjoq6DiN/F8/IH2w+O0vSYbMA7pDt5+vXVBlE9dt3045VeI9neXA01m1KqDqbCQ==" saltValue="7liiC7M/d4fMhoz593g8O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2"/>
      <c r="CN5" s="142"/>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34029</v>
      </c>
      <c r="D6" s="60">
        <f t="shared" si="1"/>
        <v>47</v>
      </c>
      <c r="E6" s="60">
        <f t="shared" si="1"/>
        <v>14</v>
      </c>
      <c r="F6" s="60">
        <f t="shared" si="1"/>
        <v>0</v>
      </c>
      <c r="G6" s="60">
        <f t="shared" si="1"/>
        <v>2</v>
      </c>
      <c r="H6" s="60" t="str">
        <f>SUBSTITUTE(H8,"　","")</f>
        <v>岩手県平泉町</v>
      </c>
      <c r="I6" s="60" t="str">
        <f t="shared" si="1"/>
        <v>毛越寺駐車場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46</v>
      </c>
      <c r="S6" s="62" t="str">
        <f t="shared" si="1"/>
        <v>無</v>
      </c>
      <c r="T6" s="62" t="str">
        <f t="shared" si="1"/>
        <v>無</v>
      </c>
      <c r="U6" s="63">
        <f t="shared" si="1"/>
        <v>11928</v>
      </c>
      <c r="V6" s="63">
        <f t="shared" si="1"/>
        <v>330</v>
      </c>
      <c r="W6" s="63">
        <f t="shared" si="1"/>
        <v>750</v>
      </c>
      <c r="X6" s="62" t="str">
        <f t="shared" si="1"/>
        <v>導入なし</v>
      </c>
      <c r="Y6" s="64">
        <f>IF(Y8="-",NA(),Y8)</f>
        <v>159.5</v>
      </c>
      <c r="Z6" s="64">
        <f t="shared" ref="Z6:AH6" si="2">IF(Z8="-",NA(),Z8)</f>
        <v>163.80000000000001</v>
      </c>
      <c r="AA6" s="64">
        <f t="shared" si="2"/>
        <v>141.5</v>
      </c>
      <c r="AB6" s="64">
        <f t="shared" si="2"/>
        <v>438.4</v>
      </c>
      <c r="AC6" s="64">
        <f t="shared" si="2"/>
        <v>172.4</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37.299999999999997</v>
      </c>
      <c r="BG6" s="64">
        <f t="shared" ref="BG6:BO6" si="5">IF(BG8="-",NA(),BG8)</f>
        <v>38.799999999999997</v>
      </c>
      <c r="BH6" s="64">
        <f t="shared" si="5"/>
        <v>29.1</v>
      </c>
      <c r="BI6" s="64">
        <f t="shared" si="5"/>
        <v>76.900000000000006</v>
      </c>
      <c r="BJ6" s="64">
        <f t="shared" si="5"/>
        <v>41.8</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7397</v>
      </c>
      <c r="BR6" s="65">
        <f t="shared" ref="BR6:BZ6" si="6">IF(BR8="-",NA(),BR8)</f>
        <v>7762</v>
      </c>
      <c r="BS6" s="65">
        <f t="shared" si="6"/>
        <v>5873</v>
      </c>
      <c r="BT6" s="65">
        <f t="shared" si="6"/>
        <v>15652</v>
      </c>
      <c r="BU6" s="65">
        <f t="shared" si="6"/>
        <v>8224</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101</v>
      </c>
      <c r="CM6" s="63">
        <f t="shared" ref="CM6:CN6" si="7">CM8</f>
        <v>255446</v>
      </c>
      <c r="CN6" s="63">
        <f t="shared" si="7"/>
        <v>17055</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57.9</v>
      </c>
      <c r="DL6" s="64">
        <f t="shared" ref="DL6:DT6" si="9">IF(DL8="-",NA(),DL8)</f>
        <v>57.9</v>
      </c>
      <c r="DM6" s="64">
        <f t="shared" si="9"/>
        <v>58.2</v>
      </c>
      <c r="DN6" s="64">
        <f t="shared" si="9"/>
        <v>59.1</v>
      </c>
      <c r="DO6" s="64">
        <f t="shared" si="9"/>
        <v>51.8</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102</v>
      </c>
      <c r="B7" s="60">
        <f t="shared" ref="B7:X7" si="10">B8</f>
        <v>2019</v>
      </c>
      <c r="C7" s="60">
        <f t="shared" si="10"/>
        <v>34029</v>
      </c>
      <c r="D7" s="60">
        <f t="shared" si="10"/>
        <v>47</v>
      </c>
      <c r="E7" s="60">
        <f t="shared" si="10"/>
        <v>14</v>
      </c>
      <c r="F7" s="60">
        <f t="shared" si="10"/>
        <v>0</v>
      </c>
      <c r="G7" s="60">
        <f t="shared" si="10"/>
        <v>2</v>
      </c>
      <c r="H7" s="60" t="str">
        <f t="shared" si="10"/>
        <v>岩手県　平泉町</v>
      </c>
      <c r="I7" s="60" t="str">
        <f t="shared" si="10"/>
        <v>毛越寺駐車場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46</v>
      </c>
      <c r="S7" s="62" t="str">
        <f t="shared" si="10"/>
        <v>無</v>
      </c>
      <c r="T7" s="62" t="str">
        <f t="shared" si="10"/>
        <v>無</v>
      </c>
      <c r="U7" s="63">
        <f t="shared" si="10"/>
        <v>11928</v>
      </c>
      <c r="V7" s="63">
        <f t="shared" si="10"/>
        <v>330</v>
      </c>
      <c r="W7" s="63">
        <f t="shared" si="10"/>
        <v>750</v>
      </c>
      <c r="X7" s="62" t="str">
        <f t="shared" si="10"/>
        <v>導入なし</v>
      </c>
      <c r="Y7" s="64">
        <f>Y8</f>
        <v>159.5</v>
      </c>
      <c r="Z7" s="64">
        <f t="shared" ref="Z7:AH7" si="11">Z8</f>
        <v>163.80000000000001</v>
      </c>
      <c r="AA7" s="64">
        <f t="shared" si="11"/>
        <v>141.5</v>
      </c>
      <c r="AB7" s="64">
        <f t="shared" si="11"/>
        <v>438.4</v>
      </c>
      <c r="AC7" s="64">
        <f t="shared" si="11"/>
        <v>172.4</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37.299999999999997</v>
      </c>
      <c r="BG7" s="64">
        <f t="shared" ref="BG7:BO7" si="14">BG8</f>
        <v>38.799999999999997</v>
      </c>
      <c r="BH7" s="64">
        <f t="shared" si="14"/>
        <v>29.1</v>
      </c>
      <c r="BI7" s="64">
        <f t="shared" si="14"/>
        <v>76.900000000000006</v>
      </c>
      <c r="BJ7" s="64">
        <f t="shared" si="14"/>
        <v>41.8</v>
      </c>
      <c r="BK7" s="64">
        <f t="shared" si="14"/>
        <v>33.4</v>
      </c>
      <c r="BL7" s="64">
        <f t="shared" si="14"/>
        <v>32.299999999999997</v>
      </c>
      <c r="BM7" s="64">
        <f t="shared" si="14"/>
        <v>22.3</v>
      </c>
      <c r="BN7" s="64">
        <f t="shared" si="14"/>
        <v>33.6</v>
      </c>
      <c r="BO7" s="64">
        <f t="shared" si="14"/>
        <v>35.299999999999997</v>
      </c>
      <c r="BP7" s="61"/>
      <c r="BQ7" s="65">
        <f>BQ8</f>
        <v>7397</v>
      </c>
      <c r="BR7" s="65">
        <f t="shared" ref="BR7:BZ7" si="15">BR8</f>
        <v>7762</v>
      </c>
      <c r="BS7" s="65">
        <f t="shared" si="15"/>
        <v>5873</v>
      </c>
      <c r="BT7" s="65">
        <f t="shared" si="15"/>
        <v>15652</v>
      </c>
      <c r="BU7" s="65">
        <f t="shared" si="15"/>
        <v>8224</v>
      </c>
      <c r="BV7" s="65">
        <f t="shared" si="15"/>
        <v>9663</v>
      </c>
      <c r="BW7" s="65">
        <f t="shared" si="15"/>
        <v>9019</v>
      </c>
      <c r="BX7" s="65">
        <f t="shared" si="15"/>
        <v>8406</v>
      </c>
      <c r="BY7" s="65">
        <f t="shared" si="15"/>
        <v>7531</v>
      </c>
      <c r="BZ7" s="65">
        <f t="shared" si="15"/>
        <v>8442</v>
      </c>
      <c r="CA7" s="63"/>
      <c r="CB7" s="64" t="s">
        <v>103</v>
      </c>
      <c r="CC7" s="64" t="s">
        <v>103</v>
      </c>
      <c r="CD7" s="64" t="s">
        <v>103</v>
      </c>
      <c r="CE7" s="64" t="s">
        <v>103</v>
      </c>
      <c r="CF7" s="64" t="s">
        <v>103</v>
      </c>
      <c r="CG7" s="64" t="s">
        <v>103</v>
      </c>
      <c r="CH7" s="64" t="s">
        <v>103</v>
      </c>
      <c r="CI7" s="64" t="s">
        <v>103</v>
      </c>
      <c r="CJ7" s="64" t="s">
        <v>103</v>
      </c>
      <c r="CK7" s="64" t="s">
        <v>101</v>
      </c>
      <c r="CL7" s="61"/>
      <c r="CM7" s="63">
        <f>CM8</f>
        <v>255446</v>
      </c>
      <c r="CN7" s="63">
        <f>CN8</f>
        <v>17055</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57.9</v>
      </c>
      <c r="DL7" s="64">
        <f t="shared" ref="DL7:DT7" si="17">DL8</f>
        <v>57.9</v>
      </c>
      <c r="DM7" s="64">
        <f t="shared" si="17"/>
        <v>58.2</v>
      </c>
      <c r="DN7" s="64">
        <f t="shared" si="17"/>
        <v>59.1</v>
      </c>
      <c r="DO7" s="64">
        <f t="shared" si="17"/>
        <v>51.8</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34029</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46</v>
      </c>
      <c r="S8" s="69" t="s">
        <v>114</v>
      </c>
      <c r="T8" s="69" t="s">
        <v>114</v>
      </c>
      <c r="U8" s="70">
        <v>11928</v>
      </c>
      <c r="V8" s="70">
        <v>330</v>
      </c>
      <c r="W8" s="70">
        <v>750</v>
      </c>
      <c r="X8" s="69" t="s">
        <v>115</v>
      </c>
      <c r="Y8" s="71">
        <v>159.5</v>
      </c>
      <c r="Z8" s="71">
        <v>163.80000000000001</v>
      </c>
      <c r="AA8" s="71">
        <v>141.5</v>
      </c>
      <c r="AB8" s="71">
        <v>438.4</v>
      </c>
      <c r="AC8" s="71">
        <v>172.4</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37.299999999999997</v>
      </c>
      <c r="BG8" s="71">
        <v>38.799999999999997</v>
      </c>
      <c r="BH8" s="71">
        <v>29.1</v>
      </c>
      <c r="BI8" s="71">
        <v>76.900000000000006</v>
      </c>
      <c r="BJ8" s="71">
        <v>41.8</v>
      </c>
      <c r="BK8" s="71">
        <v>33.4</v>
      </c>
      <c r="BL8" s="71">
        <v>32.299999999999997</v>
      </c>
      <c r="BM8" s="71">
        <v>22.3</v>
      </c>
      <c r="BN8" s="71">
        <v>33.6</v>
      </c>
      <c r="BO8" s="71">
        <v>35.299999999999997</v>
      </c>
      <c r="BP8" s="68">
        <v>20.8</v>
      </c>
      <c r="BQ8" s="72">
        <v>7397</v>
      </c>
      <c r="BR8" s="72">
        <v>7762</v>
      </c>
      <c r="BS8" s="72">
        <v>5873</v>
      </c>
      <c r="BT8" s="73">
        <v>15652</v>
      </c>
      <c r="BU8" s="73">
        <v>8224</v>
      </c>
      <c r="BV8" s="72">
        <v>9663</v>
      </c>
      <c r="BW8" s="72">
        <v>9019</v>
      </c>
      <c r="BX8" s="72">
        <v>8406</v>
      </c>
      <c r="BY8" s="72">
        <v>7531</v>
      </c>
      <c r="BZ8" s="72">
        <v>8442</v>
      </c>
      <c r="CA8" s="70">
        <v>14290</v>
      </c>
      <c r="CB8" s="71" t="s">
        <v>108</v>
      </c>
      <c r="CC8" s="71" t="s">
        <v>108</v>
      </c>
      <c r="CD8" s="71" t="s">
        <v>108</v>
      </c>
      <c r="CE8" s="71" t="s">
        <v>108</v>
      </c>
      <c r="CF8" s="71" t="s">
        <v>108</v>
      </c>
      <c r="CG8" s="71" t="s">
        <v>108</v>
      </c>
      <c r="CH8" s="71" t="s">
        <v>108</v>
      </c>
      <c r="CI8" s="71" t="s">
        <v>108</v>
      </c>
      <c r="CJ8" s="71" t="s">
        <v>108</v>
      </c>
      <c r="CK8" s="71" t="s">
        <v>108</v>
      </c>
      <c r="CL8" s="68" t="s">
        <v>108</v>
      </c>
      <c r="CM8" s="70">
        <v>255446</v>
      </c>
      <c r="CN8" s="70">
        <v>17055</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85.4</v>
      </c>
      <c r="DF8" s="71">
        <v>69.900000000000006</v>
      </c>
      <c r="DG8" s="71">
        <v>59.6</v>
      </c>
      <c r="DH8" s="71">
        <v>51.8</v>
      </c>
      <c r="DI8" s="71">
        <v>51</v>
      </c>
      <c r="DJ8" s="68">
        <v>425.4</v>
      </c>
      <c r="DK8" s="71">
        <v>57.9</v>
      </c>
      <c r="DL8" s="71">
        <v>57.9</v>
      </c>
      <c r="DM8" s="71">
        <v>58.2</v>
      </c>
      <c r="DN8" s="71">
        <v>59.1</v>
      </c>
      <c r="DO8" s="71">
        <v>51.8</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孝紀</cp:lastModifiedBy>
  <dcterms:created xsi:type="dcterms:W3CDTF">2020-12-04T03:26:47Z</dcterms:created>
  <dcterms:modified xsi:type="dcterms:W3CDTF">2021-01-26T09:21:32Z</dcterms:modified>
  <cp:category/>
</cp:coreProperties>
</file>