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yuya.s\Desktop\22_平泉町\【経営比較分析表】2019_034029_47_1718\"/>
    </mc:Choice>
  </mc:AlternateContent>
  <xr:revisionPtr revIDLastSave="0" documentId="13_ncr:1_{B96EAF71-D8B5-4EF4-ADDB-7D8315A46B40}" xr6:coauthVersionLast="36" xr6:coauthVersionMax="36" xr10:uidLastSave="{00000000-0000-0000-0000-000000000000}"/>
  <workbookProtection workbookAlgorithmName="SHA-512" workbookHashValue="0gA0ewM3VaKAYDSlFrwAcgEN6q4h+UO5FJFzVTW174uXuJpe9t2ScJV0sUtohcdUYHMVM+Pm1Uh+VXf5ZLV4Dw==" workbookSaltValue="xrvXJSOT9fmIw1f3RTf/R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<sst xmlns="http://schemas.openxmlformats.org/spreadsheetml/2006/main" count="241" uniqueCount="119">
  <si>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</si>
  <si>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</si>
  <si>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</si>
  <si>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</si>
  <si>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</si>
  <si>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</si>
  <si>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</si>
  <si>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</si>
  <si>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</si>
  <si>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</si>
  <si>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</si>
  <si>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</si>
  <si>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</si>
  <si>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</si>
  <si>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</si>
  <si>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</si>
  <si>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</si>
  <si>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</si>
  <si>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</si>
  <si>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</si>
  <si>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</si>
  <si>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</si>
  <si>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</si>
  <si>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</si>
  <si>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</si>
  <si>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</si>
  <si>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</si>
  <si>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</si>
  <si>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</si>
  <si>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</si>
  <si>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</si>
  <si>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</si>
  <si>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</si>
  <si>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</si>
  <si>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</si>
  <si>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</si>
  <si>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</si>
  <si>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</si>
  <si>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</si>
  <si>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</si>
  <si>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</si>
  <si>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</si>
  <si>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</si>
  <si>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</si>
  <si>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</si>
  <si>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</si>
  <si>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</si>
  <si>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</si>
  <si>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</si>
  <si>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</si>
  <si>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</si>
  <si>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</si>
  <si>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</si>
  <si>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</si>
  <si>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</si>
  <si>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</si>
  <si>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</si>
  <si>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</si>
  <si>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</si>
  <si>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</si>
  <si>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</si>
  <si>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</si>
  <si>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</si>
  <si>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</si>
  <si>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</si>
  <si>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</si>
  <si>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</si>
  <si>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</si>
  <si>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</si>
  <si>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</si>
  <si>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</si>
  <si>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</si>
  <si>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</si>
  <si>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</si>
  <si>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</si>
  <si>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</si>
  <si>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</si>
  <si>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</si>
  <si>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</si>
  <si>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</si>
  <si>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</si>
  <si>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</si>
  <si>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</si>
  <si>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</si>
  <si>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</si>
  <si>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</si>
  <si>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</si>
  <si>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</si>
  <si>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</si>
  <si>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</si>
  <si>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</si>
  <si>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</si>
  <si>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</si>
  <si>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</si>
  <si>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</si>
  <si>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</si>
  <si>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</si>
  <si>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</si>
  <si>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</si>
  <si>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</si>
  <si>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</si>
  <si>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</si>
  <si>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</si>
  <si>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</si>
  <si>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</si>
  <si>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</si>
  <si>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</si>
  <si>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</si>
  <si>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</si>
  <si>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</si>
  <si>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</si>
  <si>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</si>
  <si>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</si>
  <si>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</si>
  <si>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</si>
  <si>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</si>
  <si>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100%を割り込んで推移しておりますが、使用料以外の収入に依存していることによるものです。　　　　　　　　　　　　　　　④企業債残高対事業規模比率　　　　　　　　　　
　平均値より高い状況で推移しておりますが、企業債の規模が収入に見合っていないことによるものです。　　　　　　　　　　　　　　　　　　　　　　　⑤経費回収率　　　　　　　　　　　　　　　　　　
　平均値より低い数値で推移しておりますが、汚水処理に係る経費が使用料以外の収入により賄われていることによるものです。　　　　　　　　　　　　　　　　　　　　　⑥汚水処理原価　　　　　　　　　　　　　　　　　
　平均値より高い数値で推移しておりますが、汚水処理に係る経費が高いことによるものです。　　　　　　　　　　　⑧水洗化率　　　　　　　　　　　　　　　　　　　
　平均値より低い数値で推移しておりますが、増加傾向にあります。　　　　　　　　　　　　　　　　
　以上のことから、類似団体と比較して厳しい経営状況にあります。</t>
    <phoneticPr fontId="4"/>
  </si>
  <si>
    <t>③管渠改善率　　　　　　　　　　　　　　　　　　
　平成７年に供用を開始し、約２０年が経過しますが、管渠の耐用年数である５０年の範囲内であり、現状では更新等が必要な管渠はありません。</t>
    <phoneticPr fontId="4"/>
  </si>
  <si>
    <t>　厳しい財政状況にあるなか、今後は整備されたストックを支える管理費用や改善更新への投資の増加、将来的な人口減少による使用料収入の減少等が見込まれます。
　令和２年度から公営企業会計(法適)移行したことから、より詳細な経営内容を分析し、快適な生活を支える下水道サービスを持続的・安定的に提供するために、業務の効率化とコスト縮減に取り組みます。　　　
 効率的な事業運営に向けて、近隣他団体と広域化・共同化について検討して参ります。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</si>
</sst>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69-4D0C-A8F5-2DAA26113E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CA69-4D0C-A8F5-2DAA26113E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1E-4EDF-9BD2-B6BE86F18C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D51E-4EDF-9BD2-B6BE86F18C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77.849999999999994</c:v>
                </c:pt>
                <c:pt idx="1">
                  <c:v>78.540000000000006</c:v>
                </c:pt>
                <c:pt idx="2">
                  <c:v>80.23</c:v>
                </c:pt>
                <c:pt idx="3">
                  <c:v>81.02</c:v>
                </c:pt>
                <c:pt idx="4">
                  <c:v>82.19</c:v>
                </c:pt>
              </c:numCache>
            </c:numRef>
          </c:val>
          <c:extLst>
            <c:ext xmlns:c16="http://schemas.microsoft.com/office/drawing/2014/chart" uri="{C3380CC4-5D6E-409C-BE32-E72D297353CC}">
              <c16:uniqueId val="{00000000-F0C0-4A9B-8953-A1466D40D01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F0C0-4A9B-8953-A1466D40D01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60.14</c:v>
                </c:pt>
                <c:pt idx="1">
                  <c:v>59.51</c:v>
                </c:pt>
                <c:pt idx="2">
                  <c:v>56.97</c:v>
                </c:pt>
                <c:pt idx="3">
                  <c:v>59.99</c:v>
                </c:pt>
                <c:pt idx="4">
                  <c:v>55.69</c:v>
                </c:pt>
              </c:numCache>
            </c:numRef>
          </c:val>
          <c:extLst>
            <c:ext xmlns:c16="http://schemas.microsoft.com/office/drawing/2014/chart" uri="{C3380CC4-5D6E-409C-BE32-E72D297353CC}">
              <c16:uniqueId val="{00000000-36E2-48DA-AD97-0DF05E7388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2-48DA-AD97-0DF05E7388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18-43DE-BD5F-2F7D1862B5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18-43DE-BD5F-2F7D1862B5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B7-44CB-A6ED-BBF2076F1D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B7-44CB-A6ED-BBF2076F1D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50-4E52-B34A-F1AC7C616F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0-4E52-B34A-F1AC7C616F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D7-4742-A7DC-DA3E639A94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7-4742-A7DC-DA3E639A94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2652.31</c:v>
                </c:pt>
                <c:pt idx="1">
                  <c:v>3587.41</c:v>
                </c:pt>
                <c:pt idx="2">
                  <c:v>2435.1999999999998</c:v>
                </c:pt>
                <c:pt idx="3">
                  <c:v>2412.38</c:v>
                </c:pt>
                <c:pt idx="4">
                  <c:v>2475.0500000000002</c:v>
                </c:pt>
              </c:numCache>
            </c:numRef>
          </c:val>
          <c:extLst>
            <c:ext xmlns:c16="http://schemas.microsoft.com/office/drawing/2014/chart" uri="{C3380CC4-5D6E-409C-BE32-E72D297353CC}">
              <c16:uniqueId val="{00000000-DA2E-44FE-B266-CF5136CF96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DA2E-44FE-B266-CF5136CF96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39.5</c:v>
                </c:pt>
                <c:pt idx="1">
                  <c:v>40.22</c:v>
                </c:pt>
                <c:pt idx="2">
                  <c:v>37.299999999999997</c:v>
                </c:pt>
                <c:pt idx="3">
                  <c:v>39.33</c:v>
                </c:pt>
                <c:pt idx="4">
                  <c:v>35.049999999999997</c:v>
                </c:pt>
              </c:numCache>
            </c:numRef>
          </c:val>
          <c:extLst>
            <c:ext xmlns:c16="http://schemas.microsoft.com/office/drawing/2014/chart" uri="{C3380CC4-5D6E-409C-BE32-E72D297353CC}">
              <c16:uniqueId val="{00000000-8022-4BD3-86A9-C47EFB9043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8022-4BD3-86A9-C47EFB9043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471.23</c:v>
                </c:pt>
                <c:pt idx="1">
                  <c:v>463.74</c:v>
                </c:pt>
                <c:pt idx="2">
                  <c:v>499.65</c:v>
                </c:pt>
                <c:pt idx="3">
                  <c:v>473.03</c:v>
                </c:pt>
                <c:pt idx="4">
                  <c:v>491.43</c:v>
                </c:pt>
              </c:numCache>
            </c:numRef>
          </c:val>
          <c:extLst>
            <c:ext xmlns:c16="http://schemas.microsoft.com/office/drawing/2014/chart" uri="{C3380CC4-5D6E-409C-BE32-E72D297353CC}">
              <c16:uniqueId val="{00000000-AB42-4FB6-B541-4ED5359C2C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AB42-4FB6-B541-4ED5359C2C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平泉町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7485</v>
      </c>
      <c r="AM8" s="51"/>
      <c r="AN8" s="51"/>
      <c r="AO8" s="51"/>
      <c r="AP8" s="51"/>
      <c r="AQ8" s="51"/>
      <c r="AR8" s="51"/>
      <c r="AS8" s="51"/>
      <c r="AT8" s="46">
        <f>データ!T6</f>
        <v>63.39</v>
      </c>
      <c r="AU8" s="46"/>
      <c r="AV8" s="46"/>
      <c r="AW8" s="46"/>
      <c r="AX8" s="46"/>
      <c r="AY8" s="46"/>
      <c r="AZ8" s="46"/>
      <c r="BA8" s="46"/>
      <c r="BB8" s="46">
        <f>データ!U6</f>
        <v>118.08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38.03</v>
      </c>
      <c r="Q10" s="46"/>
      <c r="R10" s="46"/>
      <c r="S10" s="46"/>
      <c r="T10" s="46"/>
      <c r="U10" s="46"/>
      <c r="V10" s="46"/>
      <c r="W10" s="46">
        <f>データ!Q6</f>
        <v>95.7</v>
      </c>
      <c r="X10" s="46"/>
      <c r="Y10" s="46"/>
      <c r="Z10" s="46"/>
      <c r="AA10" s="46"/>
      <c r="AB10" s="46"/>
      <c r="AC10" s="46"/>
      <c r="AD10" s="51">
        <f>データ!R6</f>
        <v>3456</v>
      </c>
      <c r="AE10" s="51"/>
      <c r="AF10" s="51"/>
      <c r="AG10" s="51"/>
      <c r="AH10" s="51"/>
      <c r="AI10" s="51"/>
      <c r="AJ10" s="51"/>
      <c r="AK10" s="2"/>
      <c r="AL10" s="51">
        <f>データ!V6</f>
        <v>2819</v>
      </c>
      <c r="AM10" s="51"/>
      <c r="AN10" s="51"/>
      <c r="AO10" s="51"/>
      <c r="AP10" s="51"/>
      <c r="AQ10" s="51"/>
      <c r="AR10" s="51"/>
      <c r="AS10" s="51"/>
      <c r="AT10" s="46">
        <f>データ!W6</f>
        <v>1.85</v>
      </c>
      <c r="AU10" s="46"/>
      <c r="AV10" s="46"/>
      <c r="AW10" s="46"/>
      <c r="AX10" s="46"/>
      <c r="AY10" s="46"/>
      <c r="AZ10" s="46"/>
      <c r="BA10" s="46"/>
      <c r="BB10" s="46">
        <f>データ!X6</f>
        <v>1523.78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3kciioUiIj7Od5y+CwDrBKBFnNIvmpG8TJBl4UQMZmk3z70N5TJeTr+Rzo1Yanp2UrfeLIbarJWnWLpjR6+VVg==" saltValue="4csGFey0EDlTuoTIq6Hh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34029</v>
      </c>
      <c r="D6" s="33">
        <f t="shared" si="3"/>
        <v>47</v>
      </c>
      <c r="E6" s="33">
        <f t="shared" si="3"/>
        <v>17</v>
      </c>
      <c r="F6" s="33">
        <f t="shared" si="3"/>
        <v>1</v>
      </c>
      <c r="G6" s="33">
        <f t="shared" si="3"/>
        <v>0</v>
      </c>
      <c r="H6" s="33" t="str">
        <f t="shared" si="3"/>
        <v>岩手県　平泉町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38.03</v>
      </c>
      <c r="Q6" s="34">
        <f t="shared" si="3"/>
        <v>95.7</v>
      </c>
      <c r="R6" s="34">
        <f t="shared" si="3"/>
        <v>3456</v>
      </c>
      <c r="S6" s="34">
        <f t="shared" si="3"/>
        <v>7485</v>
      </c>
      <c r="T6" s="34">
        <f t="shared" si="3"/>
        <v>63.39</v>
      </c>
      <c r="U6" s="34">
        <f t="shared" si="3"/>
        <v>118.08</v>
      </c>
      <c r="V6" s="34">
        <f t="shared" si="3"/>
        <v>2819</v>
      </c>
      <c r="W6" s="34">
        <f t="shared" si="3"/>
        <v>1.85</v>
      </c>
      <c r="X6" s="34">
        <f t="shared" si="3"/>
        <v>1523.78</v>
      </c>
      <c r="Y6" s="35">
        <f>IF(Y7="",NA(),Y7)</f>
        <v>60.14</v>
      </c>
      <c r="Z6" s="35">
        <f t="shared" ref="Z6:AH6" si="4">IF(Z7="",NA(),Z7)</f>
        <v>59.51</v>
      </c>
      <c r="AA6" s="35">
        <f t="shared" si="4"/>
        <v>56.97</v>
      </c>
      <c r="AB6" s="35">
        <f t="shared" si="4"/>
        <v>59.99</v>
      </c>
      <c r="AC6" s="35">
        <f t="shared" si="4"/>
        <v>55.69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2652.31</v>
      </c>
      <c r="BG6" s="35">
        <f t="shared" ref="BG6:BO6" si="7">IF(BG7="",NA(),BG7)</f>
        <v>3587.41</v>
      </c>
      <c r="BH6" s="35">
        <f t="shared" si="7"/>
        <v>2435.1999999999998</v>
      </c>
      <c r="BI6" s="35">
        <f t="shared" si="7"/>
        <v>2412.38</v>
      </c>
      <c r="BJ6" s="35">
        <f t="shared" si="7"/>
        <v>2475.0500000000002</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39.5</v>
      </c>
      <c r="BR6" s="35">
        <f t="shared" ref="BR6:BZ6" si="8">IF(BR7="",NA(),BR7)</f>
        <v>40.22</v>
      </c>
      <c r="BS6" s="35">
        <f t="shared" si="8"/>
        <v>37.299999999999997</v>
      </c>
      <c r="BT6" s="35">
        <f t="shared" si="8"/>
        <v>39.33</v>
      </c>
      <c r="BU6" s="35">
        <f t="shared" si="8"/>
        <v>35.049999999999997</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471.23</v>
      </c>
      <c r="CC6" s="35">
        <f t="shared" ref="CC6:CK6" si="9">IF(CC7="",NA(),CC7)</f>
        <v>463.74</v>
      </c>
      <c r="CD6" s="35">
        <f t="shared" si="9"/>
        <v>499.65</v>
      </c>
      <c r="CE6" s="35">
        <f t="shared" si="9"/>
        <v>473.03</v>
      </c>
      <c r="CF6" s="35">
        <f t="shared" si="9"/>
        <v>491.43</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77.849999999999994</v>
      </c>
      <c r="CY6" s="35">
        <f t="shared" ref="CY6:DG6" si="11">IF(CY7="",NA(),CY7)</f>
        <v>78.540000000000006</v>
      </c>
      <c r="CZ6" s="35">
        <f t="shared" si="11"/>
        <v>80.23</v>
      </c>
      <c r="DA6" s="35">
        <f t="shared" si="11"/>
        <v>81.02</v>
      </c>
      <c r="DB6" s="35">
        <f t="shared" si="11"/>
        <v>82.19</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34029</v>
      </c>
      <c r="D7" s="37">
        <v>47</v>
      </c>
      <c r="E7" s="37">
        <v>17</v>
      </c>
      <c r="F7" s="37">
        <v>1</v>
      </c>
      <c r="G7" s="37">
        <v>0</v>
      </c>
      <c r="H7" s="37" t="s">
        <v>98</v>
      </c>
      <c r="I7" s="37" t="s">
        <v>99</v>
      </c>
      <c r="J7" s="37" t="s">
        <v>100</v>
      </c>
      <c r="K7" s="37" t="s">
        <v>101</v>
      </c>
      <c r="L7" s="37" t="s">
        <v>102</v>
      </c>
      <c r="M7" s="37" t="s">
        <v>103</v>
      </c>
      <c r="N7" s="38" t="s">
        <v>104</v>
      </c>
      <c r="O7" s="38" t="s">
        <v>105</v>
      </c>
      <c r="P7" s="38">
        <v>38.03</v>
      </c>
      <c r="Q7" s="38">
        <v>95.7</v>
      </c>
      <c r="R7" s="38">
        <v>3456</v>
      </c>
      <c r="S7" s="38">
        <v>7485</v>
      </c>
      <c r="T7" s="38">
        <v>63.39</v>
      </c>
      <c r="U7" s="38">
        <v>118.08</v>
      </c>
      <c r="V7" s="38">
        <v>2819</v>
      </c>
      <c r="W7" s="38">
        <v>1.85</v>
      </c>
      <c r="X7" s="38">
        <v>1523.78</v>
      </c>
      <c r="Y7" s="38">
        <v>60.14</v>
      </c>
      <c r="Z7" s="38">
        <v>59.51</v>
      </c>
      <c r="AA7" s="38">
        <v>56.97</v>
      </c>
      <c r="AB7" s="38">
        <v>59.99</v>
      </c>
      <c r="AC7" s="38">
        <v>55.69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2652.31</v>
      </c>
      <c r="BG7" s="38">
        <v>3587.41</v>
      </c>
      <c r="BH7" s="38">
        <v>2435.1999999999998</v>
      </c>
      <c r="BI7" s="38">
        <v>2412.38</v>
      </c>
      <c r="BJ7" s="38">
        <v>2475.0500000000002</v>
      </c>
      <c r="BK7" s="38">
        <v>1162.3599999999999</v>
      </c>
      <c r="BL7" s="38">
        <v>1047.6500000000001</v>
      </c>
      <c r="BM7" s="38">
        <v>1124.26</v>
      </c>
      <c r="BN7" s="38">
        <v>1048.23</v>
      </c>
      <c r="BO7" s="38">
        <v>1130.42</v>
      </c>
      <c r="BP7" s="38">
        <v>682.51</v>
      </c>
      <c r="BQ7" s="38">
        <v>39.5</v>
      </c>
      <c r="BR7" s="38">
        <v>40.22</v>
      </c>
      <c r="BS7" s="38">
        <v>37.299999999999997</v>
      </c>
      <c r="BT7" s="38">
        <v>39.33</v>
      </c>
      <c r="BU7" s="38">
        <v>35.049999999999997</v>
      </c>
      <c r="BV7" s="38">
        <v>68.209999999999994</v>
      </c>
      <c r="BW7" s="38">
        <v>74.040000000000006</v>
      </c>
      <c r="BX7" s="38">
        <v>80.58</v>
      </c>
      <c r="BY7" s="38">
        <v>78.92</v>
      </c>
      <c r="BZ7" s="38">
        <v>74.17</v>
      </c>
      <c r="CA7" s="38">
        <v>100.34</v>
      </c>
      <c r="CB7" s="38">
        <v>471.23</v>
      </c>
      <c r="CC7" s="38">
        <v>463.74</v>
      </c>
      <c r="CD7" s="38">
        <v>499.65</v>
      </c>
      <c r="CE7" s="38">
        <v>473.03</v>
      </c>
      <c r="CF7" s="38">
        <v>491.43</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77.849999999999994</v>
      </c>
      <c r="CY7" s="38">
        <v>78.540000000000006</v>
      </c>
      <c r="CZ7" s="38">
        <v>80.23</v>
      </c>
      <c r="DA7" s="38">
        <v>81.02</v>
      </c>
      <c r="DB7" s="38">
        <v>82.19</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菅原勇弥</cp:lastModifiedBy>
  <cp:lastPrinted>2021-01-14T00:39:39Z</cp:lastPrinted>
  <dcterms:created xsi:type="dcterms:W3CDTF">2020-12-04T02:42:24Z</dcterms:created>
  <dcterms:modified xsi:type="dcterms:W3CDTF">2021-01-14T00:45:06Z</dcterms:modified>
  <cp:category/>
</cp:coreProperties>
</file>