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rlg\各課フォルダ\上下水道課\02_総　務\02_1　経営方針・経営計画\公営企業経営比較分析\R2\21_金ケ崎町\【経営比較分析表】2019_033812_46_1718\"/>
    </mc:Choice>
  </mc:AlternateContent>
  <workbookProtection workbookAlgorithmName="SHA-512" workbookHashValue="LPJVo0iblC70TDNgnFaS77M7+6dVxOcz1SGU/SS9UIIPHsP+ks02dCbYHGtQi/mfBjYaZzA01LGYul1fuNeP6A==" workbookSaltValue="HBFv8p3fHqU4JO/xygria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<sst xmlns="http://schemas.openxmlformats.org/spreadsheetml/2006/main" count="275" uniqueCount="117">
  <si>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</si>
  <si>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</si>
  <si>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</si>
  <si>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</si>
  <si>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</si>
  <si>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</si>
  <si>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</si>
  <si>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</si>
  <si>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</si>
  <si>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</si>
  <si>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</si>
  <si>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</si>
  <si>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</si>
  <si>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</si>
  <si>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</si>
  <si>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</si>
  <si>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</si>
  <si>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</si>
  <si>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</si>
  <si>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</si>
  <si>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</si>
  <si>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</si>
  <si>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</si>
  <si>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</si>
  <si>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</si>
  <si>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</si>
  <si>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</si>
  <si>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</si>
  <si>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</si>
  <si>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</si>
  <si>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</si>
  <si>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</si>
  <si>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</si>
  <si>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</si>
  <si>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</si>
  <si>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</si>
  <si>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</si>
  <si>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</si>
  <si>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</si>
  <si>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</si>
  <si>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</si>
  <si>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</si>
  <si>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</si>
  <si>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</si>
  <si>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</si>
  <si>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</si>
  <si>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</si>
  <si>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</si>
  <si>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</si>
  <si>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</si>
  <si>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</si>
  <si>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</si>
  <si>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</si>
  <si>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</si>
  <si>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</si>
  <si>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</si>
  <si>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</si>
  <si>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</si>
  <si>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</si>
  <si>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</si>
  <si>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</si>
  <si>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</si>
  <si>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</si>
  <si>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</si>
  <si>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</si>
  <si>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</si>
  <si>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</si>
  <si>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</si>
  <si>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</si>
  <si>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</si>
  <si>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</si>
  <si>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</si>
  <si>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</si>
  <si>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</si>
  <si>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</si>
  <si>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</si>
  <si>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</si>
  <si>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</si>
  <si>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</si>
  <si>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</si>
  <si>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</si>
  <si>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</si>
  <si>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</si>
  <si>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</si>
  <si>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</si>
  <si>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</si>
  <si>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</si>
  <si>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</si>
  <si>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</si>
  <si>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</si>
  <si>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</si>
  <si>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</si>
  <si>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</si>
  <si>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</si>
  <si>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</si>
  <si>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</si>
  <si>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金ケ崎町</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</si>
  <si>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</si>
  <si>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</si>
  <si>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</si>
  <si>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</si>
  <si>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</si>
  <si>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</si>
  <si>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</si>
  <si>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</si>
  <si>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</si>
  <si>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</si>
  <si>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</si>
  <si>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</si>
  <si>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</si>
  <si>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</si>
  <si>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</si>
  <si>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</si>
  <si>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</si>
  <si>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町全体の自然環境が保全され、どこに住んでも快適な生活環境を実現できるよう下水道整備を積極的に進めた結果、水洗化率は高い水準となっている。しかし、総収益が使用料以外の収入に依存していること、企業債償還金等が多額であることから赤字収支となっている。
　企業債残高対事業規模費率については、企業債の発行は多額となっており、一方で料金設定が低くなっているため比率が高くなっている。投資に対する料金体制を検討していく必要がある。
　経費回収率は類似団体や全国平均より高い水準である。今後も健全な経営に努めていく。
　汚水処理原価は類似団体や全国平均より低くなっており、今後もコスト軽減に努めていく。</t>
    <phoneticPr fontId="4"/>
  </si>
  <si>
    <t>　汚水処理施設は供用開始から15年以上経過し町内５処理施設の電気機械設備は耐用年数を超え始めている。長寿命化計画による事業により電気機械設備の更新を計画的・効率的に推進していく。</t>
    <rPh sb="22" eb="24">
      <t>チョウナイ</t>
    </rPh>
    <rPh sb="25" eb="27">
      <t>ショリ</t>
    </rPh>
    <rPh sb="27" eb="29">
      <t>シセツ</t>
    </rPh>
    <rPh sb="30" eb="32">
      <t>デンキ</t>
    </rPh>
    <rPh sb="32" eb="34">
      <t>キカイ</t>
    </rPh>
    <rPh sb="34" eb="36">
      <t>セツビ</t>
    </rPh>
    <rPh sb="64" eb="66">
      <t>デンキ</t>
    </rPh>
    <rPh sb="66" eb="68">
      <t>キカイ</t>
    </rPh>
    <phoneticPr fontId="4"/>
  </si>
  <si>
    <t>　下水道施設は、重要な財産であることから当施設を維持していくため、管理費用や改築更新への費用増、将来的な人口減少による使用料の減少を考慮し長期的な管理計画、経営及び料金改定等を行なっていくことが重要課題である。
　課題解決に向けた経営戦略として「金ケ崎町下水道事業中期経営計画」を策定しており、この計画に沿って令和２年４月に料金改定を実施することとした。今後も持続可能な経営に資するため計画的な料金改定と経費節減による経営改善を図っていかなければならない。</t>
    <rPh sb="123" eb="127">
      <t>カネガサキチョウ</t>
    </rPh>
    <rPh sb="127" eb="130">
      <t>ゲスイドウ</t>
    </rPh>
    <rPh sb="130" eb="132">
      <t>ジギョウ</t>
    </rPh>
    <rPh sb="132" eb="134">
      <t>チュウキ</t>
    </rPh>
    <rPh sb="134" eb="136">
      <t>ケイエイ</t>
    </rPh>
    <rPh sb="136" eb="138">
      <t>ケイカク</t>
    </rPh>
    <rPh sb="149" eb="151">
      <t>ケイカク</t>
    </rPh>
    <rPh sb="152" eb="153">
      <t>ソ</t>
    </rPh>
    <rPh sb="155" eb="156">
      <t>レイ</t>
    </rPh>
    <rPh sb="156" eb="157">
      <t>ワ</t>
    </rPh>
    <rPh sb="158" eb="159">
      <t>ネン</t>
    </rPh>
    <rPh sb="160" eb="161">
      <t>ガツ</t>
    </rPh>
    <rPh sb="162" eb="164">
      <t>リョウキン</t>
    </rPh>
    <rPh sb="164" eb="166">
      <t>カイテイ</t>
    </rPh>
    <rPh sb="167" eb="169">
      <t>ジッシ</t>
    </rPh>
    <rPh sb="193" eb="196">
      <t>ケイカクテキ</t>
    </rPh>
    <rPh sb="197" eb="199">
      <t>リョウキン</t>
    </rPh>
    <rPh sb="199" eb="201">
      <t>カイテイ</t>
    </rPh>
    <rPh sb="202" eb="204">
      <t>ケイヒ</t>
    </rPh>
    <rPh sb="204" eb="206">
      <t>セツゲン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</si>
</sst>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509-41D1-879A-A5AC4FF3A86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0.01</c:v>
                </c:pt>
                <c:pt idx="3">
                  <c:v>0.01</c:v>
                </c:pt>
                <c:pt idx="4">
                  <c:v>0.02</c:v>
                </c:pt>
              </c:numCache>
            </c:numRef>
          </c:val>
          <c:smooth val="0"/>
          <c:extLst>
            <c:ext xmlns:c16="http://schemas.microsoft.com/office/drawing/2014/chart" uri="{C3380CC4-5D6E-409C-BE32-E72D297353CC}">
              <c16:uniqueId val="{00000001-E509-41D1-879A-A5AC4FF3A86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87.58</c:v>
                </c:pt>
                <c:pt idx="3">
                  <c:v>76.349999999999994</c:v>
                </c:pt>
                <c:pt idx="4">
                  <c:v>54.12</c:v>
                </c:pt>
              </c:numCache>
            </c:numRef>
          </c:val>
          <c:extLst>
            <c:ext xmlns:c16="http://schemas.microsoft.com/office/drawing/2014/chart" uri="{C3380CC4-5D6E-409C-BE32-E72D297353CC}">
              <c16:uniqueId val="{00000000-35BA-4966-A53E-502A021F984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51.75</c:v>
                </c:pt>
                <c:pt idx="3">
                  <c:v>50.68</c:v>
                </c:pt>
                <c:pt idx="4">
                  <c:v>54.06</c:v>
                </c:pt>
              </c:numCache>
            </c:numRef>
          </c:val>
          <c:smooth val="0"/>
          <c:extLst>
            <c:ext xmlns:c16="http://schemas.microsoft.com/office/drawing/2014/chart" uri="{C3380CC4-5D6E-409C-BE32-E72D297353CC}">
              <c16:uniqueId val="{00000001-35BA-4966-A53E-502A021F984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94.86</c:v>
                </c:pt>
                <c:pt idx="3">
                  <c:v>95.4</c:v>
                </c:pt>
                <c:pt idx="4">
                  <c:v>95.54</c:v>
                </c:pt>
              </c:numCache>
            </c:numRef>
          </c:val>
          <c:extLst>
            <c:ext xmlns:c16="http://schemas.microsoft.com/office/drawing/2014/chart" uri="{C3380CC4-5D6E-409C-BE32-E72D297353CC}">
              <c16:uniqueId val="{00000000-980E-46FC-8474-02969CD45AB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84.84</c:v>
                </c:pt>
                <c:pt idx="3">
                  <c:v>84.86</c:v>
                </c:pt>
                <c:pt idx="4">
                  <c:v>90.11</c:v>
                </c:pt>
              </c:numCache>
            </c:numRef>
          </c:val>
          <c:smooth val="0"/>
          <c:extLst>
            <c:ext xmlns:c16="http://schemas.microsoft.com/office/drawing/2014/chart" uri="{C3380CC4-5D6E-409C-BE32-E72D297353CC}">
              <c16:uniqueId val="{00000001-980E-46FC-8474-02969CD45AB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110.05</c:v>
                </c:pt>
                <c:pt idx="3">
                  <c:v>112.59</c:v>
                </c:pt>
                <c:pt idx="4">
                  <c:v>116.24</c:v>
                </c:pt>
              </c:numCache>
            </c:numRef>
          </c:val>
          <c:extLst>
            <c:ext xmlns:c16="http://schemas.microsoft.com/office/drawing/2014/chart" uri="{C3380CC4-5D6E-409C-BE32-E72D297353CC}">
              <c16:uniqueId val="{00000000-D464-48AD-8620-9B8AF3D1F15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100.95</c:v>
                </c:pt>
                <c:pt idx="3">
                  <c:v>101.77</c:v>
                </c:pt>
                <c:pt idx="4">
                  <c:v>101.91</c:v>
                </c:pt>
              </c:numCache>
            </c:numRef>
          </c:val>
          <c:smooth val="0"/>
          <c:extLst>
            <c:ext xmlns:c16="http://schemas.microsoft.com/office/drawing/2014/chart" uri="{C3380CC4-5D6E-409C-BE32-E72D297353CC}">
              <c16:uniqueId val="{00000001-D464-48AD-8620-9B8AF3D1F15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3.52</c:v>
                </c:pt>
                <c:pt idx="3">
                  <c:v>7.01</c:v>
                </c:pt>
                <c:pt idx="4">
                  <c:v>10.06</c:v>
                </c:pt>
              </c:numCache>
            </c:numRef>
          </c:val>
          <c:extLst>
            <c:ext xmlns:c16="http://schemas.microsoft.com/office/drawing/2014/chart" uri="{C3380CC4-5D6E-409C-BE32-E72D297353CC}">
              <c16:uniqueId val="{00000000-DDAE-4937-B593-ED52E079606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24.87</c:v>
                </c:pt>
                <c:pt idx="3">
                  <c:v>24.13</c:v>
                </c:pt>
                <c:pt idx="4">
                  <c:v>28.19</c:v>
                </c:pt>
              </c:numCache>
            </c:numRef>
          </c:val>
          <c:smooth val="0"/>
          <c:extLst>
            <c:ext xmlns:c16="http://schemas.microsoft.com/office/drawing/2014/chart" uri="{C3380CC4-5D6E-409C-BE32-E72D297353CC}">
              <c16:uniqueId val="{00000001-DDAE-4937-B593-ED52E079606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4F2-4299-8DE0-4E8CB208A8A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D4F2-4299-8DE0-4E8CB208A8A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352-4D7B-B3EC-13D03801958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224.04</c:v>
                </c:pt>
                <c:pt idx="3">
                  <c:v>227.4</c:v>
                </c:pt>
                <c:pt idx="4">
                  <c:v>127.98</c:v>
                </c:pt>
              </c:numCache>
            </c:numRef>
          </c:val>
          <c:smooth val="0"/>
          <c:extLst>
            <c:ext xmlns:c16="http://schemas.microsoft.com/office/drawing/2014/chart" uri="{C3380CC4-5D6E-409C-BE32-E72D297353CC}">
              <c16:uniqueId val="{00000001-4352-4D7B-B3EC-13D03801958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12.9</c:v>
                </c:pt>
                <c:pt idx="3">
                  <c:v>11.77</c:v>
                </c:pt>
                <c:pt idx="4">
                  <c:v>11.16</c:v>
                </c:pt>
              </c:numCache>
            </c:numRef>
          </c:val>
          <c:extLst>
            <c:ext xmlns:c16="http://schemas.microsoft.com/office/drawing/2014/chart" uri="{C3380CC4-5D6E-409C-BE32-E72D297353CC}">
              <c16:uniqueId val="{00000000-F0E0-4F46-BE11-C0A2CA0DC26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29.91</c:v>
                </c:pt>
                <c:pt idx="3">
                  <c:v>29.54</c:v>
                </c:pt>
                <c:pt idx="4">
                  <c:v>44.14</c:v>
                </c:pt>
              </c:numCache>
            </c:numRef>
          </c:val>
          <c:smooth val="0"/>
          <c:extLst>
            <c:ext xmlns:c16="http://schemas.microsoft.com/office/drawing/2014/chart" uri="{C3380CC4-5D6E-409C-BE32-E72D297353CC}">
              <c16:uniqueId val="{00000001-F0E0-4F46-BE11-C0A2CA0DC26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3646.57</c:v>
                </c:pt>
                <c:pt idx="3">
                  <c:v>3484.6</c:v>
                </c:pt>
                <c:pt idx="4">
                  <c:v>3393.09</c:v>
                </c:pt>
              </c:numCache>
            </c:numRef>
          </c:val>
          <c:extLst>
            <c:ext xmlns:c16="http://schemas.microsoft.com/office/drawing/2014/chart" uri="{C3380CC4-5D6E-409C-BE32-E72D297353CC}">
              <c16:uniqueId val="{00000000-ADA7-4A7B-B2F9-71DC8822B20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855.8</c:v>
                </c:pt>
                <c:pt idx="3">
                  <c:v>789.46</c:v>
                </c:pt>
                <c:pt idx="4">
                  <c:v>654.71</c:v>
                </c:pt>
              </c:numCache>
            </c:numRef>
          </c:val>
          <c:smooth val="0"/>
          <c:extLst>
            <c:ext xmlns:c16="http://schemas.microsoft.com/office/drawing/2014/chart" uri="{C3380CC4-5D6E-409C-BE32-E72D297353CC}">
              <c16:uniqueId val="{00000001-ADA7-4A7B-B2F9-71DC8822B20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95.29</c:v>
                </c:pt>
                <c:pt idx="3">
                  <c:v>100.41</c:v>
                </c:pt>
                <c:pt idx="4">
                  <c:v>97.24</c:v>
                </c:pt>
              </c:numCache>
            </c:numRef>
          </c:val>
          <c:extLst>
            <c:ext xmlns:c16="http://schemas.microsoft.com/office/drawing/2014/chart" uri="{C3380CC4-5D6E-409C-BE32-E72D297353CC}">
              <c16:uniqueId val="{00000000-43C7-44CB-8EB8-C4DDA193837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59.8</c:v>
                </c:pt>
                <c:pt idx="3">
                  <c:v>57.77</c:v>
                </c:pt>
                <c:pt idx="4">
                  <c:v>65.37</c:v>
                </c:pt>
              </c:numCache>
            </c:numRef>
          </c:val>
          <c:smooth val="0"/>
          <c:extLst>
            <c:ext xmlns:c16="http://schemas.microsoft.com/office/drawing/2014/chart" uri="{C3380CC4-5D6E-409C-BE32-E72D297353CC}">
              <c16:uniqueId val="{00000001-43C7-44CB-8EB8-C4DDA193837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220.13</c:v>
                </c:pt>
                <c:pt idx="3">
                  <c:v>208.41</c:v>
                </c:pt>
                <c:pt idx="4">
                  <c:v>215.09</c:v>
                </c:pt>
              </c:numCache>
            </c:numRef>
          </c:val>
          <c:extLst>
            <c:ext xmlns:c16="http://schemas.microsoft.com/office/drawing/2014/chart" uri="{C3380CC4-5D6E-409C-BE32-E72D297353CC}">
              <c16:uniqueId val="{00000000-612F-4E34-9D3A-99A60BF7A91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263.76</c:v>
                </c:pt>
                <c:pt idx="3">
                  <c:v>274.35000000000002</c:v>
                </c:pt>
                <c:pt idx="4">
                  <c:v>228.99</c:v>
                </c:pt>
              </c:numCache>
            </c:numRef>
          </c:val>
          <c:smooth val="0"/>
          <c:extLst>
            <c:ext xmlns:c16="http://schemas.microsoft.com/office/drawing/2014/chart" uri="{C3380CC4-5D6E-409C-BE32-E72D297353CC}">
              <c16:uniqueId val="{00000001-612F-4E34-9D3A-99A60BF7A91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【165.48】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46"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岩手県　金ケ崎町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F1</v>
      </c>
      <c r="X8" s="72"/>
      <c r="Y8" s="72"/>
      <c r="Z8" s="72"/>
      <c r="AA8" s="72"/>
      <c r="AB8" s="72"/>
      <c r="AC8" s="72"/>
      <c r="AD8" s="73" t="str">
        <f>データ!$M$6</f>
        <v>非設置</v>
      </c>
      <c r="AE8" s="73"/>
      <c r="AF8" s="73"/>
      <c r="AG8" s="73"/>
      <c r="AH8" s="73"/>
      <c r="AI8" s="73"/>
      <c r="AJ8" s="73"/>
      <c r="AK8" s="3"/>
      <c r="AL8" s="69">
        <f>データ!S6</f>
        <v>15622</v>
      </c>
      <c r="AM8" s="69"/>
      <c r="AN8" s="69"/>
      <c r="AO8" s="69"/>
      <c r="AP8" s="69"/>
      <c r="AQ8" s="69"/>
      <c r="AR8" s="69"/>
      <c r="AS8" s="69"/>
      <c r="AT8" s="68">
        <f>データ!T6</f>
        <v>179.76</v>
      </c>
      <c r="AU8" s="68"/>
      <c r="AV8" s="68"/>
      <c r="AW8" s="68"/>
      <c r="AX8" s="68"/>
      <c r="AY8" s="68"/>
      <c r="AZ8" s="68"/>
      <c r="BA8" s="68"/>
      <c r="BB8" s="68">
        <f>データ!U6</f>
        <v>86.9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51.57</v>
      </c>
      <c r="J10" s="68"/>
      <c r="K10" s="68"/>
      <c r="L10" s="68"/>
      <c r="M10" s="68"/>
      <c r="N10" s="68"/>
      <c r="O10" s="68"/>
      <c r="P10" s="68">
        <f>データ!P6</f>
        <v>31.84</v>
      </c>
      <c r="Q10" s="68"/>
      <c r="R10" s="68"/>
      <c r="S10" s="68"/>
      <c r="T10" s="68"/>
      <c r="U10" s="68"/>
      <c r="V10" s="68"/>
      <c r="W10" s="68">
        <f>データ!Q6</f>
        <v>89.94</v>
      </c>
      <c r="X10" s="68"/>
      <c r="Y10" s="68"/>
      <c r="Z10" s="68"/>
      <c r="AA10" s="68"/>
      <c r="AB10" s="68"/>
      <c r="AC10" s="68"/>
      <c r="AD10" s="69">
        <f>データ!R6</f>
        <v>4180</v>
      </c>
      <c r="AE10" s="69"/>
      <c r="AF10" s="69"/>
      <c r="AG10" s="69"/>
      <c r="AH10" s="69"/>
      <c r="AI10" s="69"/>
      <c r="AJ10" s="69"/>
      <c r="AK10" s="2"/>
      <c r="AL10" s="69">
        <f>データ!V6</f>
        <v>4951</v>
      </c>
      <c r="AM10" s="69"/>
      <c r="AN10" s="69"/>
      <c r="AO10" s="69"/>
      <c r="AP10" s="69"/>
      <c r="AQ10" s="69"/>
      <c r="AR10" s="69"/>
      <c r="AS10" s="69"/>
      <c r="AT10" s="68">
        <f>データ!W6</f>
        <v>12.68</v>
      </c>
      <c r="AU10" s="68"/>
      <c r="AV10" s="68"/>
      <c r="AW10" s="68"/>
      <c r="AX10" s="68"/>
      <c r="AY10" s="68"/>
      <c r="AZ10" s="68"/>
      <c r="BA10" s="68"/>
      <c r="BB10" s="68">
        <f>データ!X6</f>
        <v>390.46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【102.97】</v>
      </c>
      <c r="F85" s="26" t="str">
        <f>データ!AT6</f>
        <v>【165.48】</v>
      </c>
      <c r="G85" s="26" t="str">
        <f>データ!BE6</f>
        <v>【33.84】</v>
      </c>
      <c r="H85" s="26" t="str">
        <f>データ!BP6</f>
        <v>【765.47】</v>
      </c>
      <c r="I85" s="26" t="str">
        <f>データ!CA6</f>
        <v>【59.59】</v>
      </c>
      <c r="J85" s="26" t="str">
        <f>データ!CL6</f>
        <v>【257.86】</v>
      </c>
      <c r="K85" s="26" t="str">
        <f>データ!CW6</f>
        <v>【51.30】</v>
      </c>
      <c r="L85" s="26" t="str">
        <f>データ!DH6</f>
        <v>【86.22】</v>
      </c>
      <c r="M85" s="26" t="str">
        <f>データ!DS6</f>
        <v>【24.97】</v>
      </c>
      <c r="N85" s="26" t="str">
        <f>データ!ED6</f>
        <v>【0.00】</v>
      </c>
      <c r="O85" s="26" t="str">
        <f>データ!EO6</f>
        <v>【0.02】</v>
      </c>
    </row>
  </sheetData>
  <sheetProtection algorithmName="SHA-512" hashValue="x9Cx2f1TLi41fcQ3lLXX4MzfzwLUoFr+f4Ks0+fsrYsF71rUj9HGoFeQx2H26xpTzXLX8JxH5vEvcJqHRAEarw==" saltValue="cmpqx/Q53uu5XXtGr6e+s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33812</v>
      </c>
      <c r="D6" s="33">
        <f t="shared" si="3"/>
        <v>46</v>
      </c>
      <c r="E6" s="33">
        <f t="shared" si="3"/>
        <v>17</v>
      </c>
      <c r="F6" s="33">
        <f t="shared" si="3"/>
        <v>5</v>
      </c>
      <c r="G6" s="33">
        <f t="shared" si="3"/>
        <v>0</v>
      </c>
      <c r="H6" s="33" t="str">
        <f t="shared" si="3"/>
        <v>岩手県　金ケ崎町</v>
      </c>
      <c r="I6" s="33" t="str">
        <f t="shared" si="3"/>
        <v>法適用</v>
      </c>
      <c r="J6" s="33" t="str">
        <f t="shared" si="3"/>
        <v>下水道事業</v>
      </c>
      <c r="K6" s="33" t="str">
        <f t="shared" si="3"/>
        <v>農業集落排水</v>
      </c>
      <c r="L6" s="33" t="str">
        <f t="shared" si="3"/>
        <v>F1</v>
      </c>
      <c r="M6" s="33" t="str">
        <f t="shared" si="3"/>
        <v>非設置</v>
      </c>
      <c r="N6" s="34" t="str">
        <f t="shared" si="3"/>
        <v>-</v>
      </c>
      <c r="O6" s="34">
        <f t="shared" si="3"/>
        <v>51.57</v>
      </c>
      <c r="P6" s="34">
        <f t="shared" si="3"/>
        <v>31.84</v>
      </c>
      <c r="Q6" s="34">
        <f t="shared" si="3"/>
        <v>89.94</v>
      </c>
      <c r="R6" s="34">
        <f t="shared" si="3"/>
        <v>4180</v>
      </c>
      <c r="S6" s="34">
        <f t="shared" si="3"/>
        <v>15622</v>
      </c>
      <c r="T6" s="34">
        <f t="shared" si="3"/>
        <v>179.76</v>
      </c>
      <c r="U6" s="34">
        <f t="shared" si="3"/>
        <v>86.9</v>
      </c>
      <c r="V6" s="34">
        <f t="shared" si="3"/>
        <v>4951</v>
      </c>
      <c r="W6" s="34">
        <f t="shared" si="3"/>
        <v>12.68</v>
      </c>
      <c r="X6" s="34">
        <f t="shared" si="3"/>
        <v>390.46</v>
      </c>
      <c r="Y6" s="35" t="str">
        <f>IF(Y7="",NA(),Y7)</f>
        <v>-</v>
      </c>
      <c r="Z6" s="35" t="str">
        <f t="shared" ref="Z6:AH6" si="4">IF(Z7="",NA(),Z7)</f>
        <v>-</v>
      </c>
      <c r="AA6" s="35">
        <f t="shared" si="4"/>
        <v>110.05</v>
      </c>
      <c r="AB6" s="35">
        <f t="shared" si="4"/>
        <v>112.59</v>
      </c>
      <c r="AC6" s="35">
        <f t="shared" si="4"/>
        <v>116.24</v>
      </c>
      <c r="AD6" s="35" t="str">
        <f t="shared" si="4"/>
        <v>-</v>
      </c>
      <c r="AE6" s="35" t="str">
        <f t="shared" si="4"/>
        <v>-</v>
      </c>
      <c r="AF6" s="35">
        <f t="shared" si="4"/>
        <v>100.95</v>
      </c>
      <c r="AG6" s="35">
        <f t="shared" si="4"/>
        <v>101.77</v>
      </c>
      <c r="AH6" s="35">
        <f t="shared" si="4"/>
        <v>101.91</v>
      </c>
      <c r="AI6" s="34" t="str">
        <f>IF(AI7="","",IF(AI7="-","【-】","【"&amp;SUBSTITUTE(TEXT(AI7,"#,##0.00"),"-","△")&amp;"】"))</f>
        <v>【102.97】</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224.04</v>
      </c>
      <c r="AR6" s="35">
        <f t="shared" si="5"/>
        <v>227.4</v>
      </c>
      <c r="AS6" s="35">
        <f t="shared" si="5"/>
        <v>127.98</v>
      </c>
      <c r="AT6" s="34" t="str">
        <f>IF(AT7="","",IF(AT7="-","【-】","【"&amp;SUBSTITUTE(TEXT(AT7,"#,##0.00"),"-","△")&amp;"】"))</f>
        <v>【165.48】</v>
      </c>
      <c r="AU6" s="35" t="str">
        <f>IF(AU7="",NA(),AU7)</f>
        <v>-</v>
      </c>
      <c r="AV6" s="35" t="str">
        <f t="shared" ref="AV6:BD6" si="6">IF(AV7="",NA(),AV7)</f>
        <v>-</v>
      </c>
      <c r="AW6" s="35">
        <f t="shared" si="6"/>
        <v>12.9</v>
      </c>
      <c r="AX6" s="35">
        <f t="shared" si="6"/>
        <v>11.77</v>
      </c>
      <c r="AY6" s="35">
        <f t="shared" si="6"/>
        <v>11.16</v>
      </c>
      <c r="AZ6" s="35" t="str">
        <f t="shared" si="6"/>
        <v>-</v>
      </c>
      <c r="BA6" s="35" t="str">
        <f t="shared" si="6"/>
        <v>-</v>
      </c>
      <c r="BB6" s="35">
        <f t="shared" si="6"/>
        <v>29.91</v>
      </c>
      <c r="BC6" s="35">
        <f t="shared" si="6"/>
        <v>29.54</v>
      </c>
      <c r="BD6" s="35">
        <f t="shared" si="6"/>
        <v>44.14</v>
      </c>
      <c r="BE6" s="34" t="str">
        <f>IF(BE7="","",IF(BE7="-","【-】","【"&amp;SUBSTITUTE(TEXT(BE7,"#,##0.00"),"-","△")&amp;"】"))</f>
        <v>【33.84】</v>
      </c>
      <c r="BF6" s="35" t="str">
        <f>IF(BF7="",NA(),BF7)</f>
        <v>-</v>
      </c>
      <c r="BG6" s="35" t="str">
        <f t="shared" ref="BG6:BO6" si="7">IF(BG7="",NA(),BG7)</f>
        <v>-</v>
      </c>
      <c r="BH6" s="35">
        <f t="shared" si="7"/>
        <v>3646.57</v>
      </c>
      <c r="BI6" s="35">
        <f t="shared" si="7"/>
        <v>3484.6</v>
      </c>
      <c r="BJ6" s="35">
        <f t="shared" si="7"/>
        <v>3393.09</v>
      </c>
      <c r="BK6" s="35" t="str">
        <f t="shared" si="7"/>
        <v>-</v>
      </c>
      <c r="BL6" s="35" t="str">
        <f t="shared" si="7"/>
        <v>-</v>
      </c>
      <c r="BM6" s="35">
        <f t="shared" si="7"/>
        <v>855.8</v>
      </c>
      <c r="BN6" s="35">
        <f t="shared" si="7"/>
        <v>789.46</v>
      </c>
      <c r="BO6" s="35">
        <f t="shared" si="7"/>
        <v>654.71</v>
      </c>
      <c r="BP6" s="34" t="str">
        <f>IF(BP7="","",IF(BP7="-","【-】","【"&amp;SUBSTITUTE(TEXT(BP7,"#,##0.00"),"-","△")&amp;"】"))</f>
        <v>【765.47】</v>
      </c>
      <c r="BQ6" s="35" t="str">
        <f>IF(BQ7="",NA(),BQ7)</f>
        <v>-</v>
      </c>
      <c r="BR6" s="35" t="str">
        <f t="shared" ref="BR6:BZ6" si="8">IF(BR7="",NA(),BR7)</f>
        <v>-</v>
      </c>
      <c r="BS6" s="35">
        <f t="shared" si="8"/>
        <v>95.29</v>
      </c>
      <c r="BT6" s="35">
        <f t="shared" si="8"/>
        <v>100.41</v>
      </c>
      <c r="BU6" s="35">
        <f t="shared" si="8"/>
        <v>97.24</v>
      </c>
      <c r="BV6" s="35" t="str">
        <f t="shared" si="8"/>
        <v>-</v>
      </c>
      <c r="BW6" s="35" t="str">
        <f t="shared" si="8"/>
        <v>-</v>
      </c>
      <c r="BX6" s="35">
        <f t="shared" si="8"/>
        <v>59.8</v>
      </c>
      <c r="BY6" s="35">
        <f t="shared" si="8"/>
        <v>57.77</v>
      </c>
      <c r="BZ6" s="35">
        <f t="shared" si="8"/>
        <v>65.37</v>
      </c>
      <c r="CA6" s="34" t="str">
        <f>IF(CA7="","",IF(CA7="-","【-】","【"&amp;SUBSTITUTE(TEXT(CA7,"#,##0.00"),"-","△")&amp;"】"))</f>
        <v>【59.59】</v>
      </c>
      <c r="CB6" s="35" t="str">
        <f>IF(CB7="",NA(),CB7)</f>
        <v>-</v>
      </c>
      <c r="CC6" s="35" t="str">
        <f t="shared" ref="CC6:CK6" si="9">IF(CC7="",NA(),CC7)</f>
        <v>-</v>
      </c>
      <c r="CD6" s="35">
        <f t="shared" si="9"/>
        <v>220.13</v>
      </c>
      <c r="CE6" s="35">
        <f t="shared" si="9"/>
        <v>208.41</v>
      </c>
      <c r="CF6" s="35">
        <f t="shared" si="9"/>
        <v>215.09</v>
      </c>
      <c r="CG6" s="35" t="str">
        <f t="shared" si="9"/>
        <v>-</v>
      </c>
      <c r="CH6" s="35" t="str">
        <f t="shared" si="9"/>
        <v>-</v>
      </c>
      <c r="CI6" s="35">
        <f t="shared" si="9"/>
        <v>263.76</v>
      </c>
      <c r="CJ6" s="35">
        <f t="shared" si="9"/>
        <v>274.35000000000002</v>
      </c>
      <c r="CK6" s="35">
        <f t="shared" si="9"/>
        <v>228.99</v>
      </c>
      <c r="CL6" s="34" t="str">
        <f>IF(CL7="","",IF(CL7="-","【-】","【"&amp;SUBSTITUTE(TEXT(CL7,"#,##0.00"),"-","△")&amp;"】"))</f>
        <v>【257.86】</v>
      </c>
      <c r="CM6" s="35" t="str">
        <f>IF(CM7="",NA(),CM7)</f>
        <v>-</v>
      </c>
      <c r="CN6" s="35" t="str">
        <f t="shared" ref="CN6:CV6" si="10">IF(CN7="",NA(),CN7)</f>
        <v>-</v>
      </c>
      <c r="CO6" s="35">
        <f t="shared" si="10"/>
        <v>87.58</v>
      </c>
      <c r="CP6" s="35">
        <f t="shared" si="10"/>
        <v>76.349999999999994</v>
      </c>
      <c r="CQ6" s="35">
        <f t="shared" si="10"/>
        <v>54.12</v>
      </c>
      <c r="CR6" s="35" t="str">
        <f t="shared" si="10"/>
        <v>-</v>
      </c>
      <c r="CS6" s="35" t="str">
        <f t="shared" si="10"/>
        <v>-</v>
      </c>
      <c r="CT6" s="35">
        <f t="shared" si="10"/>
        <v>51.75</v>
      </c>
      <c r="CU6" s="35">
        <f t="shared" si="10"/>
        <v>50.68</v>
      </c>
      <c r="CV6" s="35">
        <f t="shared" si="10"/>
        <v>54.06</v>
      </c>
      <c r="CW6" s="34" t="str">
        <f>IF(CW7="","",IF(CW7="-","【-】","【"&amp;SUBSTITUTE(TEXT(CW7,"#,##0.00"),"-","△")&amp;"】"))</f>
        <v>【51.30】</v>
      </c>
      <c r="CX6" s="35" t="str">
        <f>IF(CX7="",NA(),CX7)</f>
        <v>-</v>
      </c>
      <c r="CY6" s="35" t="str">
        <f t="shared" ref="CY6:DG6" si="11">IF(CY7="",NA(),CY7)</f>
        <v>-</v>
      </c>
      <c r="CZ6" s="35">
        <f t="shared" si="11"/>
        <v>94.86</v>
      </c>
      <c r="DA6" s="35">
        <f t="shared" si="11"/>
        <v>95.4</v>
      </c>
      <c r="DB6" s="35">
        <f t="shared" si="11"/>
        <v>95.54</v>
      </c>
      <c r="DC6" s="35" t="str">
        <f t="shared" si="11"/>
        <v>-</v>
      </c>
      <c r="DD6" s="35" t="str">
        <f t="shared" si="11"/>
        <v>-</v>
      </c>
      <c r="DE6" s="35">
        <f t="shared" si="11"/>
        <v>84.84</v>
      </c>
      <c r="DF6" s="35">
        <f t="shared" si="11"/>
        <v>84.86</v>
      </c>
      <c r="DG6" s="35">
        <f t="shared" si="11"/>
        <v>90.11</v>
      </c>
      <c r="DH6" s="34" t="str">
        <f>IF(DH7="","",IF(DH7="-","【-】","【"&amp;SUBSTITUTE(TEXT(DH7,"#,##0.00"),"-","△")&amp;"】"))</f>
        <v>【86.22】</v>
      </c>
      <c r="DI6" s="35" t="str">
        <f>IF(DI7="",NA(),DI7)</f>
        <v>-</v>
      </c>
      <c r="DJ6" s="35" t="str">
        <f t="shared" ref="DJ6:DR6" si="12">IF(DJ7="",NA(),DJ7)</f>
        <v>-</v>
      </c>
      <c r="DK6" s="35">
        <f t="shared" si="12"/>
        <v>3.52</v>
      </c>
      <c r="DL6" s="35">
        <f t="shared" si="12"/>
        <v>7.01</v>
      </c>
      <c r="DM6" s="35">
        <f t="shared" si="12"/>
        <v>10.06</v>
      </c>
      <c r="DN6" s="35" t="str">
        <f t="shared" si="12"/>
        <v>-</v>
      </c>
      <c r="DO6" s="35" t="str">
        <f t="shared" si="12"/>
        <v>-</v>
      </c>
      <c r="DP6" s="35">
        <f t="shared" si="12"/>
        <v>24.87</v>
      </c>
      <c r="DQ6" s="35">
        <f t="shared" si="12"/>
        <v>24.13</v>
      </c>
      <c r="DR6" s="35">
        <f t="shared" si="12"/>
        <v>28.19</v>
      </c>
      <c r="DS6" s="34" t="str">
        <f>IF(DS7="","",IF(DS7="-","【-】","【"&amp;SUBSTITUTE(TEXT(DS7,"#,##0.00"),"-","△")&amp;"】"))</f>
        <v>【24.97】</v>
      </c>
      <c r="DT6" s="35" t="str">
        <f>IF(DT7="",NA(),DT7)</f>
        <v>-</v>
      </c>
      <c r="DU6" s="35" t="str">
        <f t="shared" ref="DU6:EC6" si="13">IF(DU7="",NA(),DU7)</f>
        <v>-</v>
      </c>
      <c r="DV6" s="34">
        <f t="shared" si="13"/>
        <v>0</v>
      </c>
      <c r="DW6" s="34">
        <f t="shared" si="13"/>
        <v>0</v>
      </c>
      <c r="DX6" s="34">
        <f t="shared" si="13"/>
        <v>0</v>
      </c>
      <c r="DY6" s="35" t="str">
        <f t="shared" si="13"/>
        <v>-</v>
      </c>
      <c r="DZ6" s="35" t="str">
        <f t="shared" si="13"/>
        <v>-</v>
      </c>
      <c r="EA6" s="34">
        <f t="shared" si="13"/>
        <v>0</v>
      </c>
      <c r="EB6" s="34">
        <f t="shared" si="13"/>
        <v>0</v>
      </c>
      <c r="EC6" s="34">
        <f t="shared" si="13"/>
        <v>0</v>
      </c>
      <c r="ED6" s="34" t="str">
        <f>IF(ED7="","",IF(ED7="-","【-】","【"&amp;SUBSTITUTE(TEXT(ED7,"#,##0.00"),"-","△")&amp;"】"))</f>
        <v>【0.00】</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0.01</v>
      </c>
      <c r="EM6" s="35">
        <f t="shared" si="14"/>
        <v>0.01</v>
      </c>
      <c r="EN6" s="35">
        <f t="shared" si="14"/>
        <v>0.02</v>
      </c>
      <c r="EO6" s="34" t="str">
        <f>IF(EO7="","",IF(EO7="-","【-】","【"&amp;SUBSTITUTE(TEXT(EO7,"#,##0.00"),"-","△")&amp;"】"))</f>
        <v>【0.02】</v>
      </c>
    </row>
    <row r="7" spans="1:148" s="36" customFormat="1" x14ac:dyDescent="0.15">
      <c r="A7" s="28"/>
      <c r="B7" s="37">
        <v>2019</v>
      </c>
      <c r="C7" s="37">
        <v>33812</v>
      </c>
      <c r="D7" s="37">
        <v>46</v>
      </c>
      <c r="E7" s="37">
        <v>17</v>
      </c>
      <c r="F7" s="37">
        <v>5</v>
      </c>
      <c r="G7" s="37">
        <v>0</v>
      </c>
      <c r="H7" s="37" t="s">
        <v>96</v>
      </c>
      <c r="I7" s="37" t="s">
        <v>97</v>
      </c>
      <c r="J7" s="37" t="s">
        <v>98</v>
      </c>
      <c r="K7" s="37" t="s">
        <v>99</v>
      </c>
      <c r="L7" s="37" t="s">
        <v>100</v>
      </c>
      <c r="M7" s="37" t="s">
        <v>101</v>
      </c>
      <c r="N7" s="38" t="s">
        <v>102</v>
      </c>
      <c r="O7" s="38">
        <v>51.57</v>
      </c>
      <c r="P7" s="38">
        <v>31.84</v>
      </c>
      <c r="Q7" s="38">
        <v>89.94</v>
      </c>
      <c r="R7" s="38">
        <v>4180</v>
      </c>
      <c r="S7" s="38">
        <v>15622</v>
      </c>
      <c r="T7" s="38">
        <v>179.76</v>
      </c>
      <c r="U7" s="38">
        <v>86.9</v>
      </c>
      <c r="V7" s="38">
        <v>4951</v>
      </c>
      <c r="W7" s="38">
        <v>12.68</v>
      </c>
      <c r="X7" s="38">
        <v>390.46</v>
      </c>
      <c r="Y7" s="38" t="s">
        <v>102</v>
      </c>
      <c r="Z7" s="38" t="s">
        <v>102</v>
      </c>
      <c r="AA7" s="38">
        <v>110.05</v>
      </c>
      <c r="AB7" s="38">
        <v>112.59</v>
      </c>
      <c r="AC7" s="38">
        <v>116.24</v>
      </c>
      <c r="AD7" s="38" t="s">
        <v>102</v>
      </c>
      <c r="AE7" s="38" t="s">
        <v>102</v>
      </c>
      <c r="AF7" s="38">
        <v>100.95</v>
      </c>
      <c r="AG7" s="38">
        <v>101.77</v>
      </c>
      <c r="AH7" s="38">
        <v>101.91</v>
      </c>
      <c r="AI7" s="38">
        <v>102.97</v>
      </c>
      <c r="AJ7" s="38" t="s">
        <v>102</v>
      </c>
      <c r="AK7" s="38" t="s">
        <v>102</v>
      </c>
      <c r="AL7" s="38">
        <v>0</v>
      </c>
      <c r="AM7" s="38">
        <v>0</v>
      </c>
      <c r="AN7" s="38">
        <v>0</v>
      </c>
      <c r="AO7" s="38" t="s">
        <v>102</v>
      </c>
      <c r="AP7" s="38" t="s">
        <v>102</v>
      </c>
      <c r="AQ7" s="38">
        <v>224.04</v>
      </c>
      <c r="AR7" s="38">
        <v>227.4</v>
      </c>
      <c r="AS7" s="38">
        <v>127.98</v>
      </c>
      <c r="AT7" s="38">
        <v>165.48</v>
      </c>
      <c r="AU7" s="38" t="s">
        <v>102</v>
      </c>
      <c r="AV7" s="38" t="s">
        <v>102</v>
      </c>
      <c r="AW7" s="38">
        <v>12.9</v>
      </c>
      <c r="AX7" s="38">
        <v>11.77</v>
      </c>
      <c r="AY7" s="38">
        <v>11.16</v>
      </c>
      <c r="AZ7" s="38" t="s">
        <v>102</v>
      </c>
      <c r="BA7" s="38" t="s">
        <v>102</v>
      </c>
      <c r="BB7" s="38">
        <v>29.91</v>
      </c>
      <c r="BC7" s="38">
        <v>29.54</v>
      </c>
      <c r="BD7" s="38">
        <v>44.14</v>
      </c>
      <c r="BE7" s="38">
        <v>33.840000000000003</v>
      </c>
      <c r="BF7" s="38" t="s">
        <v>102</v>
      </c>
      <c r="BG7" s="38" t="s">
        <v>102</v>
      </c>
      <c r="BH7" s="38">
        <v>3646.57</v>
      </c>
      <c r="BI7" s="38">
        <v>3484.6</v>
      </c>
      <c r="BJ7" s="38">
        <v>3393.09</v>
      </c>
      <c r="BK7" s="38" t="s">
        <v>102</v>
      </c>
      <c r="BL7" s="38" t="s">
        <v>102</v>
      </c>
      <c r="BM7" s="38">
        <v>855.8</v>
      </c>
      <c r="BN7" s="38">
        <v>789.46</v>
      </c>
      <c r="BO7" s="38">
        <v>654.71</v>
      </c>
      <c r="BP7" s="38">
        <v>765.47</v>
      </c>
      <c r="BQ7" s="38" t="s">
        <v>102</v>
      </c>
      <c r="BR7" s="38" t="s">
        <v>102</v>
      </c>
      <c r="BS7" s="38">
        <v>95.29</v>
      </c>
      <c r="BT7" s="38">
        <v>100.41</v>
      </c>
      <c r="BU7" s="38">
        <v>97.24</v>
      </c>
      <c r="BV7" s="38" t="s">
        <v>102</v>
      </c>
      <c r="BW7" s="38" t="s">
        <v>102</v>
      </c>
      <c r="BX7" s="38">
        <v>59.8</v>
      </c>
      <c r="BY7" s="38">
        <v>57.77</v>
      </c>
      <c r="BZ7" s="38">
        <v>65.37</v>
      </c>
      <c r="CA7" s="38">
        <v>59.59</v>
      </c>
      <c r="CB7" s="38" t="s">
        <v>102</v>
      </c>
      <c r="CC7" s="38" t="s">
        <v>102</v>
      </c>
      <c r="CD7" s="38">
        <v>220.13</v>
      </c>
      <c r="CE7" s="38">
        <v>208.41</v>
      </c>
      <c r="CF7" s="38">
        <v>215.09</v>
      </c>
      <c r="CG7" s="38" t="s">
        <v>102</v>
      </c>
      <c r="CH7" s="38" t="s">
        <v>102</v>
      </c>
      <c r="CI7" s="38">
        <v>263.76</v>
      </c>
      <c r="CJ7" s="38">
        <v>274.35000000000002</v>
      </c>
      <c r="CK7" s="38">
        <v>228.99</v>
      </c>
      <c r="CL7" s="38">
        <v>257.86</v>
      </c>
      <c r="CM7" s="38" t="s">
        <v>102</v>
      </c>
      <c r="CN7" s="38" t="s">
        <v>102</v>
      </c>
      <c r="CO7" s="38">
        <v>87.58</v>
      </c>
      <c r="CP7" s="38">
        <v>76.349999999999994</v>
      </c>
      <c r="CQ7" s="38">
        <v>54.12</v>
      </c>
      <c r="CR7" s="38" t="s">
        <v>102</v>
      </c>
      <c r="CS7" s="38" t="s">
        <v>102</v>
      </c>
      <c r="CT7" s="38">
        <v>51.75</v>
      </c>
      <c r="CU7" s="38">
        <v>50.68</v>
      </c>
      <c r="CV7" s="38">
        <v>54.06</v>
      </c>
      <c r="CW7" s="38">
        <v>51.3</v>
      </c>
      <c r="CX7" s="38" t="s">
        <v>102</v>
      </c>
      <c r="CY7" s="38" t="s">
        <v>102</v>
      </c>
      <c r="CZ7" s="38">
        <v>94.86</v>
      </c>
      <c r="DA7" s="38">
        <v>95.4</v>
      </c>
      <c r="DB7" s="38">
        <v>95.54</v>
      </c>
      <c r="DC7" s="38" t="s">
        <v>102</v>
      </c>
      <c r="DD7" s="38" t="s">
        <v>102</v>
      </c>
      <c r="DE7" s="38">
        <v>84.84</v>
      </c>
      <c r="DF7" s="38">
        <v>84.86</v>
      </c>
      <c r="DG7" s="38">
        <v>90.11</v>
      </c>
      <c r="DH7" s="38">
        <v>86.22</v>
      </c>
      <c r="DI7" s="38" t="s">
        <v>102</v>
      </c>
      <c r="DJ7" s="38" t="s">
        <v>102</v>
      </c>
      <c r="DK7" s="38">
        <v>3.52</v>
      </c>
      <c r="DL7" s="38">
        <v>7.01</v>
      </c>
      <c r="DM7" s="38">
        <v>10.06</v>
      </c>
      <c r="DN7" s="38" t="s">
        <v>102</v>
      </c>
      <c r="DO7" s="38" t="s">
        <v>102</v>
      </c>
      <c r="DP7" s="38">
        <v>24.87</v>
      </c>
      <c r="DQ7" s="38">
        <v>24.13</v>
      </c>
      <c r="DR7" s="38">
        <v>28.19</v>
      </c>
      <c r="DS7" s="38">
        <v>24.97</v>
      </c>
      <c r="DT7" s="38" t="s">
        <v>102</v>
      </c>
      <c r="DU7" s="38" t="s">
        <v>102</v>
      </c>
      <c r="DV7" s="38">
        <v>0</v>
      </c>
      <c r="DW7" s="38">
        <v>0</v>
      </c>
      <c r="DX7" s="38">
        <v>0</v>
      </c>
      <c r="DY7" s="38" t="s">
        <v>102</v>
      </c>
      <c r="DZ7" s="38" t="s">
        <v>102</v>
      </c>
      <c r="EA7" s="38">
        <v>0</v>
      </c>
      <c r="EB7" s="38">
        <v>0</v>
      </c>
      <c r="EC7" s="38">
        <v>0</v>
      </c>
      <c r="ED7" s="38">
        <v>0</v>
      </c>
      <c r="EE7" s="38" t="s">
        <v>102</v>
      </c>
      <c r="EF7" s="38" t="s">
        <v>102</v>
      </c>
      <c r="EG7" s="38">
        <v>0</v>
      </c>
      <c r="EH7" s="38">
        <v>0</v>
      </c>
      <c r="EI7" s="38">
        <v>0</v>
      </c>
      <c r="EJ7" s="38" t="s">
        <v>102</v>
      </c>
      <c r="EK7" s="38" t="s">
        <v>102</v>
      </c>
      <c r="EL7" s="38">
        <v>0.01</v>
      </c>
      <c r="EM7" s="38">
        <v>0.01</v>
      </c>
      <c r="EN7" s="38">
        <v>0.02</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111</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2021-01-25T00:43:13Z</cp:lastPrinted>
  <dcterms:created xsi:type="dcterms:W3CDTF">2020-12-04T02:35:30Z</dcterms:created>
  <dcterms:modified xsi:type="dcterms:W3CDTF">2021-01-25T00:43:17Z</dcterms:modified>
  <cp:category/>
</cp:coreProperties>
</file>