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as-nishiwaga\NAS-NISHIWAGA\201総務課\庶務財政\777 財政関係（番号は適当）\14 公営企業\R02\29 公営企業に係る経営比較分析表の分析等について\"/>
    </mc:Choice>
  </mc:AlternateContent>
  <xr:revisionPtr revIDLastSave="0" documentId="13_ncr:1_{396A8981-F063-440C-AF38-99C8B52D49E3}" xr6:coauthVersionLast="45" xr6:coauthVersionMax="45" xr10:uidLastSave="{00000000-0000-0000-0000-000000000000}"/>
  <workbookProtection workbookAlgorithmName="SHA-512" workbookHashValue="quNv5x6YIVYwdKaniHZW6Ppn2T96pJ2WRuPS6pXKI3rCR9Y91VxbK24xf1uT3MzlT7RvJAbwEE49uw9x+kcG8w==" workbookSaltValue="Q0IW3FjZczC0gGxsd1sQa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AL10" i="4"/>
  <c r="AD10" i="4"/>
  <c r="P10" i="4"/>
  <c r="I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<sst xmlns="http://schemas.openxmlformats.org/spreadsheetml/2006/main" count="236" uniqueCount="121">
  <si>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</si>
  <si>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</si>
  <si>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</si>
  <si>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</si>
  <si>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</si>
  <si>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</si>
  <si>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</si>
  <si>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</si>
  <si>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</si>
  <si>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</si>
  <si>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</si>
  <si>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</si>
  <si>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</si>
  <si>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</si>
  <si>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</si>
  <si>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</si>
  <si>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</si>
  <si>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</si>
  <si>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</si>
  <si>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</si>
  <si>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</si>
  <si>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</si>
  <si>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</si>
  <si>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</si>
  <si>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</si>
  <si>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</si>
  <si>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</si>
  <si>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</si>
  <si>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</si>
  <si>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</si>
  <si>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</si>
  <si>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</si>
  <si>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</si>
  <si>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</si>
  <si>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</si>
  <si>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</si>
  <si>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</si>
  <si>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</si>
  <si>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</si>
  <si>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</si>
  <si>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</si>
  <si>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</si>
  <si>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</si>
  <si>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</si>
  <si>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</si>
  <si>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</si>
  <si>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</si>
  <si>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</si>
  <si>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</si>
  <si>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</si>
  <si>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</si>
  <si>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</si>
  <si>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</si>
  <si>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</si>
  <si>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</si>
  <si>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</si>
  <si>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</si>
  <si>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</si>
  <si>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</si>
  <si>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</si>
  <si>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</si>
  <si>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</si>
  <si>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</si>
  <si>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</si>
  <si>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</si>
  <si>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</si>
  <si>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</si>
  <si>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</si>
  <si>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</si>
  <si>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</si>
  <si>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</si>
  <si>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</si>
  <si>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</si>
  <si>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</si>
  <si>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</si>
  <si>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</si>
  <si>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</si>
  <si>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</si>
  <si>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</si>
  <si>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</si>
  <si>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</si>
  <si>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</si>
  <si>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</si>
  <si>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</si>
  <si>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</si>
  <si>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</si>
  <si>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</si>
  <si>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</si>
  <si>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</si>
  <si>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</si>
  <si>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</si>
  <si>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</si>
  <si>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</si>
  <si>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</si>
  <si>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</si>
  <si>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</si>
  <si>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</si>
  <si>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</si>
  <si>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</si>
  <si>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</si>
  <si>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</si>
  <si>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</si>
  <si>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</si>
  <si>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</si>
  <si>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</si>
  <si>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</si>
  <si>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</si>
  <si>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</si>
  <si>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</si>
  <si>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</si>
  <si>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</si>
  <si>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</si>
  <si>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</si>
  <si>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</si>
  <si>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</si>
  <si>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</si>
  <si>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</si>
  <si>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</si>
  <si>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的収支比率については、前年度比0.42％の減となった。前年度から水洗化率は上昇したものの、人口減による使用料金収入の減少と、経年劣化による施設の維持経費の増加に伴い、他会計繰入金の割合が増加したことによる。</t>
    <rPh sb="24" eb="25">
      <t>ゲン</t>
    </rPh>
    <rPh sb="30" eb="32">
      <t>ゼンネン</t>
    </rPh>
    <rPh sb="32" eb="33">
      <t>ド</t>
    </rPh>
    <phoneticPr fontId="4"/>
  </si>
  <si>
    <t>　今年度で供用開始17年目を迎え、経年劣化が徐々に進行しており、マンホールポンプ及び制御・通信装置などの故障や不具合が頻発し、施設維持管理コストが増加傾向にある。</t>
    <rPh sb="5" eb="7">
      <t>キョウヨウ</t>
    </rPh>
    <rPh sb="7" eb="9">
      <t>カイシ</t>
    </rPh>
    <phoneticPr fontId="4"/>
  </si>
  <si>
    <t>　本町は、高齢化率と人口減少率が県内で最も高い状況である。下水道施設の資産規模は類似団体と比較しても大きいが、営業収益が低いために経営の健全性と効率性の向上となっていない。
　今後は、施設の老朽化に伴う維持管理コストがさらに増加していくことが予想され、下水道事業の継続的な機能確保のためのストックマネジメントを導入するなど計画的な支出額を想定し、平準化を図らなければならない。併せて、これまで据え置きしてきた使用料の改定を行い、増収を図る必要がある。</t>
    <rPh sb="177" eb="17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</si>
</sst>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B9-4D1B-B892-0060154E61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0.01</c:v>
                </c:pt>
                <c:pt idx="4">
                  <c:v>0.02</c:v>
                </c:pt>
              </c:numCache>
            </c:numRef>
          </c:val>
          <c:smooth val="0"/>
          <c:extLst>
            <c:ext xmlns:c16="http://schemas.microsoft.com/office/drawing/2014/chart" uri="{C3380CC4-5D6E-409C-BE32-E72D297353CC}">
              <c16:uniqueId val="{00000001-7BB9-4D1B-B892-0060154E61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31.53</c:v>
                </c:pt>
                <c:pt idx="1">
                  <c:v>31.53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D9-4529-8624-7F9532D88A0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50.68</c:v>
                </c:pt>
                <c:pt idx="4">
                  <c:v>50.14</c:v>
                </c:pt>
              </c:numCache>
            </c:numRef>
          </c:val>
          <c:smooth val="0"/>
          <c:extLst>
            <c:ext xmlns:c16="http://schemas.microsoft.com/office/drawing/2014/chart" uri="{C3380CC4-5D6E-409C-BE32-E72D297353CC}">
              <c16:uniqueId val="{00000001-1FD9-4529-8624-7F9532D88A0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73.06</c:v>
                </c:pt>
                <c:pt idx="1">
                  <c:v>73.08</c:v>
                </c:pt>
                <c:pt idx="2">
                  <c:v>73.3</c:v>
                </c:pt>
                <c:pt idx="3">
                  <c:v>73.62</c:v>
                </c:pt>
                <c:pt idx="4">
                  <c:v>76.08</c:v>
                </c:pt>
              </c:numCache>
            </c:numRef>
          </c:val>
          <c:extLst>
            <c:ext xmlns:c16="http://schemas.microsoft.com/office/drawing/2014/chart" uri="{C3380CC4-5D6E-409C-BE32-E72D297353CC}">
              <c16:uniqueId val="{00000000-B153-44E5-8CBA-8EDE0ED14F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84.86</c:v>
                </c:pt>
                <c:pt idx="4">
                  <c:v>84.98</c:v>
                </c:pt>
              </c:numCache>
            </c:numRef>
          </c:val>
          <c:smooth val="0"/>
          <c:extLst>
            <c:ext xmlns:c16="http://schemas.microsoft.com/office/drawing/2014/chart" uri="{C3380CC4-5D6E-409C-BE32-E72D297353CC}">
              <c16:uniqueId val="{00000001-B153-44E5-8CBA-8EDE0ED14F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31.1</c:v>
                </c:pt>
                <c:pt idx="1">
                  <c:v>42.58</c:v>
                </c:pt>
                <c:pt idx="2">
                  <c:v>23.45</c:v>
                </c:pt>
                <c:pt idx="3">
                  <c:v>33.9</c:v>
                </c:pt>
                <c:pt idx="4">
                  <c:v>33.479999999999997</c:v>
                </c:pt>
              </c:numCache>
            </c:numRef>
          </c:val>
          <c:extLst>
            <c:ext xmlns:c16="http://schemas.microsoft.com/office/drawing/2014/chart" uri="{C3380CC4-5D6E-409C-BE32-E72D297353CC}">
              <c16:uniqueId val="{00000000-338F-4228-AE7C-0A614D74C3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F-4228-AE7C-0A614D74C3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0-4C25-8554-126AF40488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0-4C25-8554-126AF40488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3-4814-A81A-44D6DC24DA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3-4814-A81A-44D6DC24DA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7F-497C-A42B-EF3AD2F391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F-497C-A42B-EF3AD2F391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CE-446A-80DC-59D9A74101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CE-446A-80DC-59D9A74101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8245.9</c:v>
                </c:pt>
                <c:pt idx="1">
                  <c:v>0</c:v>
                </c:pt>
                <c:pt idx="2" formatCode="#,##0.00;&quot;△&quot;#,##0.00;&quot;-&quot;">
                  <c:v>10327.36</c:v>
                </c:pt>
                <c:pt idx="3" formatCode="#,##0.00;&quot;△&quot;#,##0.00;&quot;-&quot;">
                  <c:v>9568.7199999999993</c:v>
                </c:pt>
                <c:pt idx="4" formatCode="#,##0.00;&quot;△&quot;#,##0.00;&quot;-&quot;">
                  <c:v>8650.15</c:v>
                </c:pt>
              </c:numCache>
            </c:numRef>
          </c:val>
          <c:extLst>
            <c:ext xmlns:c16="http://schemas.microsoft.com/office/drawing/2014/chart" uri="{C3380CC4-5D6E-409C-BE32-E72D297353CC}">
              <c16:uniqueId val="{00000000-B65D-47BA-ACC6-E25EF66737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789.46</c:v>
                </c:pt>
                <c:pt idx="4">
                  <c:v>826.83</c:v>
                </c:pt>
              </c:numCache>
            </c:numRef>
          </c:val>
          <c:smooth val="0"/>
          <c:extLst>
            <c:ext xmlns:c16="http://schemas.microsoft.com/office/drawing/2014/chart" uri="{C3380CC4-5D6E-409C-BE32-E72D297353CC}">
              <c16:uniqueId val="{00000001-B65D-47BA-ACC6-E25EF66737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8.4600000000000009</c:v>
                </c:pt>
                <c:pt idx="1">
                  <c:v>7.94</c:v>
                </c:pt>
                <c:pt idx="2">
                  <c:v>7.79</c:v>
                </c:pt>
                <c:pt idx="3">
                  <c:v>7.35</c:v>
                </c:pt>
                <c:pt idx="4">
                  <c:v>7.79</c:v>
                </c:pt>
              </c:numCache>
            </c:numRef>
          </c:val>
          <c:extLst>
            <c:ext xmlns:c16="http://schemas.microsoft.com/office/drawing/2014/chart" uri="{C3380CC4-5D6E-409C-BE32-E72D297353CC}">
              <c16:uniqueId val="{00000000-D59B-4A88-A0BB-9D6D5E98AE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57.77</c:v>
                </c:pt>
                <c:pt idx="4">
                  <c:v>57.31</c:v>
                </c:pt>
              </c:numCache>
            </c:numRef>
          </c:val>
          <c:smooth val="0"/>
          <c:extLst>
            <c:ext xmlns:c16="http://schemas.microsoft.com/office/drawing/2014/chart" uri="{C3380CC4-5D6E-409C-BE32-E72D297353CC}">
              <c16:uniqueId val="{00000001-D59B-4A88-A0BB-9D6D5E98AE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1846.65</c:v>
                </c:pt>
                <c:pt idx="1">
                  <c:v>2025.79</c:v>
                </c:pt>
                <c:pt idx="2">
                  <c:v>2014.97</c:v>
                </c:pt>
                <c:pt idx="3">
                  <c:v>2130.92</c:v>
                </c:pt>
                <c:pt idx="4">
                  <c:v>2047.26</c:v>
                </c:pt>
              </c:numCache>
            </c:numRef>
          </c:val>
          <c:extLst>
            <c:ext xmlns:c16="http://schemas.microsoft.com/office/drawing/2014/chart" uri="{C3380CC4-5D6E-409C-BE32-E72D297353CC}">
              <c16:uniqueId val="{00000000-6791-4231-8668-BA245F5DD6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274.35000000000002</c:v>
                </c:pt>
                <c:pt idx="4">
                  <c:v>273.52</c:v>
                </c:pt>
              </c:numCache>
            </c:numRef>
          </c:val>
          <c:smooth val="0"/>
          <c:extLst>
            <c:ext xmlns:c16="http://schemas.microsoft.com/office/drawing/2014/chart" uri="{C3380CC4-5D6E-409C-BE32-E72D297353CC}">
              <c16:uniqueId val="{00000001-6791-4231-8668-BA245F5DD6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西和賀町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5537</v>
      </c>
      <c r="AM8" s="51"/>
      <c r="AN8" s="51"/>
      <c r="AO8" s="51"/>
      <c r="AP8" s="51"/>
      <c r="AQ8" s="51"/>
      <c r="AR8" s="51"/>
      <c r="AS8" s="51"/>
      <c r="AT8" s="46">
        <f>データ!T6</f>
        <v>590.74</v>
      </c>
      <c r="AU8" s="46"/>
      <c r="AV8" s="46"/>
      <c r="AW8" s="46"/>
      <c r="AX8" s="46"/>
      <c r="AY8" s="46"/>
      <c r="AZ8" s="46"/>
      <c r="BA8" s="46"/>
      <c r="BB8" s="46">
        <f>データ!U6</f>
        <v>9.3699999999999992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6.8</v>
      </c>
      <c r="Q10" s="46"/>
      <c r="R10" s="46"/>
      <c r="S10" s="46"/>
      <c r="T10" s="46"/>
      <c r="U10" s="46"/>
      <c r="V10" s="46"/>
      <c r="W10" s="46">
        <f>データ!Q6</f>
        <v>105.16</v>
      </c>
      <c r="X10" s="46"/>
      <c r="Y10" s="46"/>
      <c r="Z10" s="46"/>
      <c r="AA10" s="46"/>
      <c r="AB10" s="46"/>
      <c r="AC10" s="46"/>
      <c r="AD10" s="51">
        <f>データ!R6</f>
        <v>2814</v>
      </c>
      <c r="AE10" s="51"/>
      <c r="AF10" s="51"/>
      <c r="AG10" s="51"/>
      <c r="AH10" s="51"/>
      <c r="AI10" s="51"/>
      <c r="AJ10" s="51"/>
      <c r="AK10" s="2"/>
      <c r="AL10" s="51">
        <f>データ!V6</f>
        <v>372</v>
      </c>
      <c r="AM10" s="51"/>
      <c r="AN10" s="51"/>
      <c r="AO10" s="51"/>
      <c r="AP10" s="51"/>
      <c r="AQ10" s="51"/>
      <c r="AR10" s="51"/>
      <c r="AS10" s="51"/>
      <c r="AT10" s="46">
        <f>データ!W6</f>
        <v>0.28000000000000003</v>
      </c>
      <c r="AU10" s="46"/>
      <c r="AV10" s="46"/>
      <c r="AW10" s="46"/>
      <c r="AX10" s="46"/>
      <c r="AY10" s="46"/>
      <c r="AZ10" s="46"/>
      <c r="BA10" s="46"/>
      <c r="BB10" s="46">
        <f>データ!X6</f>
        <v>1328.57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tP/oBmD8HXXzGVvedAU0zzQBQ09WcOrC5jhsLGnHb74nVDp0GJNS57KNEwNcJC0TQN8vdHVCd314KaWgRcB/3w==" saltValue="wdmvBz1labDYYOJ/BzIr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33669</v>
      </c>
      <c r="D6" s="33">
        <f t="shared" si="3"/>
        <v>47</v>
      </c>
      <c r="E6" s="33">
        <f t="shared" si="3"/>
        <v>17</v>
      </c>
      <c r="F6" s="33">
        <f t="shared" si="3"/>
        <v>5</v>
      </c>
      <c r="G6" s="33">
        <f t="shared" si="3"/>
        <v>0</v>
      </c>
      <c r="H6" s="33" t="str">
        <f t="shared" si="3"/>
        <v>岩手県　西和賀町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6.8</v>
      </c>
      <c r="Q6" s="34">
        <f t="shared" si="3"/>
        <v>105.16</v>
      </c>
      <c r="R6" s="34">
        <f t="shared" si="3"/>
        <v>2814</v>
      </c>
      <c r="S6" s="34">
        <f t="shared" si="3"/>
        <v>5537</v>
      </c>
      <c r="T6" s="34">
        <f t="shared" si="3"/>
        <v>590.74</v>
      </c>
      <c r="U6" s="34">
        <f t="shared" si="3"/>
        <v>9.3699999999999992</v>
      </c>
      <c r="V6" s="34">
        <f t="shared" si="3"/>
        <v>372</v>
      </c>
      <c r="W6" s="34">
        <f t="shared" si="3"/>
        <v>0.28000000000000003</v>
      </c>
      <c r="X6" s="34">
        <f t="shared" si="3"/>
        <v>1328.57</v>
      </c>
      <c r="Y6" s="35">
        <f>IF(Y7="",NA(),Y7)</f>
        <v>31.1</v>
      </c>
      <c r="Z6" s="35">
        <f t="shared" ref="Z6:AH6" si="4">IF(Z7="",NA(),Z7)</f>
        <v>42.58</v>
      </c>
      <c r="AA6" s="35">
        <f t="shared" si="4"/>
        <v>23.45</v>
      </c>
      <c r="AB6" s="35">
        <f t="shared" si="4"/>
        <v>33.9</v>
      </c>
      <c r="AC6" s="35">
        <f t="shared" si="4"/>
        <v>33.479999999999997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8245.9</v>
      </c>
      <c r="BG6" s="34">
        <f t="shared" ref="BG6:BO6" si="7">IF(BG7="",NA(),BG7)</f>
        <v>0</v>
      </c>
      <c r="BH6" s="35">
        <f t="shared" si="7"/>
        <v>10327.36</v>
      </c>
      <c r="BI6" s="35">
        <f t="shared" si="7"/>
        <v>9568.7199999999993</v>
      </c>
      <c r="BJ6" s="35">
        <f t="shared" si="7"/>
        <v>8650.15</v>
      </c>
      <c r="BK6" s="35">
        <f t="shared" si="7"/>
        <v>979.89</v>
      </c>
      <c r="BL6" s="35">
        <f t="shared" si="7"/>
        <v>1051.43</v>
      </c>
      <c r="BM6" s="35">
        <f t="shared" si="7"/>
        <v>982.29</v>
      </c>
      <c r="BN6" s="35">
        <f t="shared" si="7"/>
        <v>789.46</v>
      </c>
      <c r="BO6" s="35">
        <f t="shared" si="7"/>
        <v>826.83</v>
      </c>
      <c r="BP6" s="34" t="str">
        <f>IF(BP7="","",IF(BP7="-","【-】","【"&amp;SUBSTITUTE(TEXT(BP7,"#,##0.00"),"-","△")&amp;"】"))</f>
        <v>【765.47】</v>
      </c>
      <c r="BQ6" s="35">
        <f>IF(BQ7="",NA(),BQ7)</f>
        <v>8.4600000000000009</v>
      </c>
      <c r="BR6" s="35">
        <f t="shared" ref="BR6:BZ6" si="8">IF(BR7="",NA(),BR7)</f>
        <v>7.94</v>
      </c>
      <c r="BS6" s="35">
        <f t="shared" si="8"/>
        <v>7.79</v>
      </c>
      <c r="BT6" s="35">
        <f t="shared" si="8"/>
        <v>7.35</v>
      </c>
      <c r="BU6" s="35">
        <f t="shared" si="8"/>
        <v>7.79</v>
      </c>
      <c r="BV6" s="35">
        <f t="shared" si="8"/>
        <v>41.34</v>
      </c>
      <c r="BW6" s="35">
        <f t="shared" si="8"/>
        <v>40.06</v>
      </c>
      <c r="BX6" s="35">
        <f t="shared" si="8"/>
        <v>41.25</v>
      </c>
      <c r="BY6" s="35">
        <f t="shared" si="8"/>
        <v>57.77</v>
      </c>
      <c r="BZ6" s="35">
        <f t="shared" si="8"/>
        <v>57.31</v>
      </c>
      <c r="CA6" s="34" t="str">
        <f>IF(CA7="","",IF(CA7="-","【-】","【"&amp;SUBSTITUTE(TEXT(CA7,"#,##0.00"),"-","△")&amp;"】"))</f>
        <v>【59.59】</v>
      </c>
      <c r="CB6" s="35">
        <f>IF(CB7="",NA(),CB7)</f>
        <v>1846.65</v>
      </c>
      <c r="CC6" s="35">
        <f t="shared" ref="CC6:CK6" si="9">IF(CC7="",NA(),CC7)</f>
        <v>2025.79</v>
      </c>
      <c r="CD6" s="35">
        <f t="shared" si="9"/>
        <v>2014.97</v>
      </c>
      <c r="CE6" s="35">
        <f t="shared" si="9"/>
        <v>2130.92</v>
      </c>
      <c r="CF6" s="35">
        <f t="shared" si="9"/>
        <v>2047.26</v>
      </c>
      <c r="CG6" s="35">
        <f t="shared" si="9"/>
        <v>357.49</v>
      </c>
      <c r="CH6" s="35">
        <f t="shared" si="9"/>
        <v>355.22</v>
      </c>
      <c r="CI6" s="35">
        <f t="shared" si="9"/>
        <v>334.48</v>
      </c>
      <c r="CJ6" s="35">
        <f t="shared" si="9"/>
        <v>274.35000000000002</v>
      </c>
      <c r="CK6" s="35">
        <f t="shared" si="9"/>
        <v>273.52</v>
      </c>
      <c r="CL6" s="34" t="str">
        <f>IF(CL7="","",IF(CL7="-","【-】","【"&amp;SUBSTITUTE(TEXT(CL7,"#,##0.00"),"-","△")&amp;"】"))</f>
        <v>【257.86】</v>
      </c>
      <c r="CM6" s="35">
        <f>IF(CM7="",NA(),CM7)</f>
        <v>31.53</v>
      </c>
      <c r="CN6" s="35">
        <f t="shared" ref="CN6:CV6" si="10">IF(CN7="",NA(),CN7)</f>
        <v>31.53</v>
      </c>
      <c r="CO6" s="34">
        <f t="shared" si="10"/>
        <v>0</v>
      </c>
      <c r="CP6" s="34">
        <f t="shared" si="10"/>
        <v>0</v>
      </c>
      <c r="CQ6" s="34">
        <f t="shared" si="10"/>
        <v>0</v>
      </c>
      <c r="CR6" s="35">
        <f t="shared" si="10"/>
        <v>44.69</v>
      </c>
      <c r="CS6" s="35">
        <f t="shared" si="10"/>
        <v>42.84</v>
      </c>
      <c r="CT6" s="35">
        <f t="shared" si="10"/>
        <v>40.93</v>
      </c>
      <c r="CU6" s="35">
        <f t="shared" si="10"/>
        <v>50.68</v>
      </c>
      <c r="CV6" s="35">
        <f t="shared" si="10"/>
        <v>50.14</v>
      </c>
      <c r="CW6" s="34" t="str">
        <f>IF(CW7="","",IF(CW7="-","【-】","【"&amp;SUBSTITUTE(TEXT(CW7,"#,##0.00"),"-","△")&amp;"】"))</f>
        <v>【51.30】</v>
      </c>
      <c r="CX6" s="35">
        <f>IF(CX7="",NA(),CX7)</f>
        <v>73.06</v>
      </c>
      <c r="CY6" s="35">
        <f t="shared" ref="CY6:DG6" si="11">IF(CY7="",NA(),CY7)</f>
        <v>73.08</v>
      </c>
      <c r="CZ6" s="35">
        <f t="shared" si="11"/>
        <v>73.3</v>
      </c>
      <c r="DA6" s="35">
        <f t="shared" si="11"/>
        <v>73.62</v>
      </c>
      <c r="DB6" s="35">
        <f t="shared" si="11"/>
        <v>76.08</v>
      </c>
      <c r="DC6" s="35">
        <f t="shared" si="11"/>
        <v>69.67</v>
      </c>
      <c r="DD6" s="35">
        <f t="shared" si="11"/>
        <v>66.3</v>
      </c>
      <c r="DE6" s="35">
        <f t="shared" si="11"/>
        <v>62.73</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0.01</v>
      </c>
      <c r="EN6" s="35">
        <f t="shared" si="14"/>
        <v>0.02</v>
      </c>
      <c r="EO6" s="34" t="str">
        <f>IF(EO7="","",IF(EO7="-","【-】","【"&amp;SUBSTITUTE(TEXT(EO7,"#,##0.00"),"-","△")&amp;"】"))</f>
        <v>【0.02】</v>
      </c>
    </row>
    <row r="7" spans="1:145" s="36" customFormat="1" x14ac:dyDescent="0.15">
      <c r="A7" s="28"/>
      <c r="B7" s="37">
        <v>2019</v>
      </c>
      <c r="C7" s="37">
        <v>33669</v>
      </c>
      <c r="D7" s="37">
        <v>47</v>
      </c>
      <c r="E7" s="37">
        <v>17</v>
      </c>
      <c r="F7" s="37">
        <v>5</v>
      </c>
      <c r="G7" s="37">
        <v>0</v>
      </c>
      <c r="H7" s="37" t="s">
        <v>98</v>
      </c>
      <c r="I7" s="37" t="s">
        <v>99</v>
      </c>
      <c r="J7" s="37" t="s">
        <v>100</v>
      </c>
      <c r="K7" s="37" t="s">
        <v>101</v>
      </c>
      <c r="L7" s="37" t="s">
        <v>102</v>
      </c>
      <c r="M7" s="37" t="s">
        <v>103</v>
      </c>
      <c r="N7" s="38" t="s">
        <v>104</v>
      </c>
      <c r="O7" s="38" t="s">
        <v>105</v>
      </c>
      <c r="P7" s="38">
        <v>6.8</v>
      </c>
      <c r="Q7" s="38">
        <v>105.16</v>
      </c>
      <c r="R7" s="38">
        <v>2814</v>
      </c>
      <c r="S7" s="38">
        <v>5537</v>
      </c>
      <c r="T7" s="38">
        <v>590.74</v>
      </c>
      <c r="U7" s="38">
        <v>9.3699999999999992</v>
      </c>
      <c r="V7" s="38">
        <v>372</v>
      </c>
      <c r="W7" s="38">
        <v>0.28000000000000003</v>
      </c>
      <c r="X7" s="38">
        <v>1328.57</v>
      </c>
      <c r="Y7" s="38">
        <v>31.1</v>
      </c>
      <c r="Z7" s="38">
        <v>42.58</v>
      </c>
      <c r="AA7" s="38">
        <v>23.45</v>
      </c>
      <c r="AB7" s="38">
        <v>33.9</v>
      </c>
      <c r="AC7" s="38">
        <v>33.479999999999997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8245.9</v>
      </c>
      <c r="BG7" s="38">
        <v>0</v>
      </c>
      <c r="BH7" s="38">
        <v>10327.36</v>
      </c>
      <c r="BI7" s="38">
        <v>9568.7199999999993</v>
      </c>
      <c r="BJ7" s="38">
        <v>8650.15</v>
      </c>
      <c r="BK7" s="38">
        <v>979.89</v>
      </c>
      <c r="BL7" s="38">
        <v>1051.43</v>
      </c>
      <c r="BM7" s="38">
        <v>982.29</v>
      </c>
      <c r="BN7" s="38">
        <v>789.46</v>
      </c>
      <c r="BO7" s="38">
        <v>826.83</v>
      </c>
      <c r="BP7" s="38">
        <v>765.47</v>
      </c>
      <c r="BQ7" s="38">
        <v>8.4600000000000009</v>
      </c>
      <c r="BR7" s="38">
        <v>7.94</v>
      </c>
      <c r="BS7" s="38">
        <v>7.79</v>
      </c>
      <c r="BT7" s="38">
        <v>7.35</v>
      </c>
      <c r="BU7" s="38">
        <v>7.79</v>
      </c>
      <c r="BV7" s="38">
        <v>41.34</v>
      </c>
      <c r="BW7" s="38">
        <v>40.06</v>
      </c>
      <c r="BX7" s="38">
        <v>41.25</v>
      </c>
      <c r="BY7" s="38">
        <v>57.77</v>
      </c>
      <c r="BZ7" s="38">
        <v>57.31</v>
      </c>
      <c r="CA7" s="38">
        <v>59.59</v>
      </c>
      <c r="CB7" s="38">
        <v>1846.65</v>
      </c>
      <c r="CC7" s="38">
        <v>2025.79</v>
      </c>
      <c r="CD7" s="38">
        <v>2014.97</v>
      </c>
      <c r="CE7" s="38">
        <v>2130.92</v>
      </c>
      <c r="CF7" s="38">
        <v>2047.26</v>
      </c>
      <c r="CG7" s="38">
        <v>357.49</v>
      </c>
      <c r="CH7" s="38">
        <v>355.22</v>
      </c>
      <c r="CI7" s="38">
        <v>334.48</v>
      </c>
      <c r="CJ7" s="38">
        <v>274.35000000000002</v>
      </c>
      <c r="CK7" s="38">
        <v>273.52</v>
      </c>
      <c r="CL7" s="38">
        <v>257.86</v>
      </c>
      <c r="CM7" s="38">
        <v>31.53</v>
      </c>
      <c r="CN7" s="38">
        <v>31.53</v>
      </c>
      <c r="CO7" s="38">
        <v>0</v>
      </c>
      <c r="CP7" s="38">
        <v>0</v>
      </c>
      <c r="CQ7" s="38">
        <v>0</v>
      </c>
      <c r="CR7" s="38">
        <v>44.69</v>
      </c>
      <c r="CS7" s="38">
        <v>42.84</v>
      </c>
      <c r="CT7" s="38">
        <v>40.93</v>
      </c>
      <c r="CU7" s="38">
        <v>50.68</v>
      </c>
      <c r="CV7" s="38">
        <v>50.14</v>
      </c>
      <c r="CW7" s="38">
        <v>51.3</v>
      </c>
      <c r="CX7" s="38">
        <v>73.06</v>
      </c>
      <c r="CY7" s="38">
        <v>73.08</v>
      </c>
      <c r="CZ7" s="38">
        <v>73.3</v>
      </c>
      <c r="DA7" s="38">
        <v>73.62</v>
      </c>
      <c r="DB7" s="38">
        <v>76.08</v>
      </c>
      <c r="DC7" s="38">
        <v>69.67</v>
      </c>
      <c r="DD7" s="38">
        <v>66.3</v>
      </c>
      <c r="DE7" s="38">
        <v>62.73</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2020-12-04T02:59:41Z</dcterms:created>
  <dcterms:modified xsi:type="dcterms:W3CDTF">2021-01-27T04:52:29Z</dcterms:modified>
  <cp:category/>
</cp:coreProperties>
</file>