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as-nishiwaga\NAS-NISHIWAGA\201総務課\庶務財政\777 財政関係（番号は適当）\14 公営企業\R02\29 公営企業に係る経営比較分析表の分析等について\"/>
    </mc:Choice>
  </mc:AlternateContent>
  <xr:revisionPtr revIDLastSave="0" documentId="13_ncr:1_{47F469F1-5207-40BA-A897-86E2F588A900}" xr6:coauthVersionLast="45" xr6:coauthVersionMax="45" xr10:uidLastSave="{00000000-0000-0000-0000-000000000000}"/>
  <workbookProtection workbookAlgorithmName="SHA-512" workbookHashValue="dMmF+/HWqzzpEZARCoT6jcpElkgI6zqTwP9KpfaHtB0Yec+0xCeZVEORSvQaCwTaq+sqsswmH2cfBKSfKCgvTg==" workbookSaltValue="vq8iVA4WgyU/owbjXK5ws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P10" i="4"/>
  <c r="I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<sst xmlns="http://schemas.openxmlformats.org/spreadsheetml/2006/main" count="236" uniqueCount="120">
  <si>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</si>
  <si>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</si>
  <si>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</si>
  <si>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</si>
  <si>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</si>
  <si>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</si>
  <si>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</si>
  <si>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</si>
  <si>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</si>
  <si>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</si>
  <si>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</si>
  <si>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</si>
  <si>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</si>
  <si>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</si>
  <si>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</si>
  <si>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</si>
  <si>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</si>
  <si>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</si>
  <si>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</si>
  <si>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</si>
  <si>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</si>
  <si>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</si>
  <si>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</si>
  <si>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</si>
  <si>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</si>
  <si>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</si>
  <si>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</si>
  <si>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</si>
  <si>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</si>
  <si>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</si>
  <si>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</si>
  <si>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</si>
  <si>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</si>
  <si>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</si>
  <si>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</si>
  <si>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</si>
  <si>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</si>
  <si>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</si>
  <si>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</si>
  <si>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</si>
  <si>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</si>
  <si>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</si>
  <si>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</si>
  <si>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</si>
  <si>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</si>
  <si>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</si>
  <si>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</si>
  <si>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</si>
  <si>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</si>
  <si>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</si>
  <si>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</si>
  <si>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</si>
  <si>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</si>
  <si>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</si>
  <si>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</si>
  <si>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</si>
  <si>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</si>
  <si>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</si>
  <si>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</si>
  <si>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</si>
  <si>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</si>
  <si>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</si>
  <si>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</si>
  <si>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</si>
  <si>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</si>
  <si>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</si>
  <si>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</si>
  <si>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</si>
  <si>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</si>
  <si>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</si>
  <si>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</si>
  <si>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</si>
  <si>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</si>
  <si>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</si>
  <si>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</si>
  <si>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</si>
  <si>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</si>
  <si>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</si>
  <si>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</si>
  <si>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</si>
  <si>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</si>
  <si>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</si>
  <si>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</si>
  <si>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</si>
  <si>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</si>
  <si>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</si>
  <si>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</si>
  <si>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</si>
  <si>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</si>
  <si>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</si>
  <si>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</si>
  <si>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</si>
  <si>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</si>
  <si>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</si>
  <si>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</si>
  <si>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</si>
  <si>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</si>
  <si>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</si>
  <si>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</si>
  <si>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</si>
  <si>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</si>
  <si>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</si>
  <si>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</si>
  <si>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</si>
  <si>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</si>
  <si>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</si>
  <si>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</si>
  <si>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</si>
  <si>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</si>
  <si>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</si>
  <si>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</si>
  <si>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</si>
  <si>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</si>
  <si>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</si>
  <si>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</si>
  <si>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</si>
  <si>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</si>
  <si>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ついては、前年度の平成30年度より2.6％高くなったが、依然として40％台である。供用開始からの水洗化率は上昇しているものの、人口減による使用料金収入の減少と、施設の経年劣化による維持経費の増加に伴い、他会計繰入金の割合が増加したことによるものである。
　下水道料金の改定が据え置かれている反面、汚水処理費と維持管理経費が増加傾向となり経費回収率の低さにつながっている。
　今後も更なる費用削減に取り組む必要がある。</t>
    <rPh sb="14" eb="17">
      <t>ゼンネンド</t>
    </rPh>
    <rPh sb="30" eb="31">
      <t>タカ</t>
    </rPh>
    <rPh sb="37" eb="39">
      <t>イゼン</t>
    </rPh>
    <rPh sb="45" eb="46">
      <t>ダイ</t>
    </rPh>
    <phoneticPr fontId="4"/>
  </si>
  <si>
    <t>　平成15年度に旧湯田町と旧沢内村それぞれが下水道を供用開始し、平成17年11月の合併により西和賀町となり布設延長約56㎞、2個所の処理施設、59箇所のマンホールポンプを維持している。今年度で供用開始17年目を迎え、経年劣化が徐々に進行しており、浄化センター内の設備機械、マンホールポンプ及び制御・通信装置などの故障や不具合が頻発し施設維持管理コストが増加傾向にある。</t>
    <rPh sb="73" eb="75">
      <t>カショ</t>
    </rPh>
    <rPh sb="96" eb="98">
      <t>キョウヨウ</t>
    </rPh>
    <rPh sb="98" eb="100">
      <t>カイシ</t>
    </rPh>
    <rPh sb="123" eb="125">
      <t>ジョウカ</t>
    </rPh>
    <rPh sb="129" eb="130">
      <t>ナイ</t>
    </rPh>
    <rPh sb="131" eb="133">
      <t>セツビ</t>
    </rPh>
    <rPh sb="133" eb="135">
      <t>キカイ</t>
    </rPh>
    <phoneticPr fontId="4"/>
  </si>
  <si>
    <t>　本町は、高齢化率と人口減少率が県内で最も高い状況である。下水道施設の資産規模は類似団体と比較しても大きいが、営業収益が低いために経営の健全性と効率性の向上となっていない。広大な面積に伴う管路の総延長とマンホールポンプ設置個所が多く、汚水圧送の電気コストが膨大であり、また積雪寒冷地のため他地域に比べ電気系設備の劣化が早く、維持修繕にかかる経費が大きくなっている。
　今後は、施設の老朽化に伴う維持管理コストがさらに増加していくことが予想され、下水道事業の継続的な機能確保のためのストックマネジメントを導入するなど計画的な支出額を想定し、平準化を図らなければならない。併せて、これまで据え置きしてきた使用料の改定を行い、増収を図る必要がある。</t>
    <rPh sb="86" eb="88">
      <t>コウダイ</t>
    </rPh>
    <rPh sb="89" eb="91">
      <t>メンセキ</t>
    </rPh>
    <rPh sb="273" eb="274">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</si>
</sst>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A1-4F5C-89A2-96055E59D6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c:ext xmlns:c16="http://schemas.microsoft.com/office/drawing/2014/chart" uri="{C3380CC4-5D6E-409C-BE32-E72D297353CC}">
              <c16:uniqueId val="{00000001-D6A1-4F5C-89A2-96055E59D6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24.31</c:v>
                </c:pt>
                <c:pt idx="2">
                  <c:v>12.82</c:v>
                </c:pt>
                <c:pt idx="3">
                  <c:v>12.82</c:v>
                </c:pt>
                <c:pt idx="4">
                  <c:v>12.82</c:v>
                </c:pt>
              </c:numCache>
            </c:numRef>
          </c:val>
          <c:extLst>
            <c:ext xmlns:c16="http://schemas.microsoft.com/office/drawing/2014/chart" uri="{C3380CC4-5D6E-409C-BE32-E72D297353CC}">
              <c16:uniqueId val="{00000000-18C6-4737-9734-22DCB3616E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c:ext xmlns:c16="http://schemas.microsoft.com/office/drawing/2014/chart" uri="{C3380CC4-5D6E-409C-BE32-E72D297353CC}">
              <c16:uniqueId val="{00000001-18C6-4737-9734-22DCB3616E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75.5</c:v>
                </c:pt>
                <c:pt idx="1">
                  <c:v>76.099999999999994</c:v>
                </c:pt>
                <c:pt idx="2">
                  <c:v>75.819999999999993</c:v>
                </c:pt>
                <c:pt idx="3">
                  <c:v>76.069999999999993</c:v>
                </c:pt>
                <c:pt idx="4">
                  <c:v>80.099999999999994</c:v>
                </c:pt>
              </c:numCache>
            </c:numRef>
          </c:val>
          <c:extLst>
            <c:ext xmlns:c16="http://schemas.microsoft.com/office/drawing/2014/chart" uri="{C3380CC4-5D6E-409C-BE32-E72D297353CC}">
              <c16:uniqueId val="{00000000-4F6E-44AE-AD5A-A7ACEAA4DD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c:ext xmlns:c16="http://schemas.microsoft.com/office/drawing/2014/chart" uri="{C3380CC4-5D6E-409C-BE32-E72D297353CC}">
              <c16:uniqueId val="{00000001-4F6E-44AE-AD5A-A7ACEAA4DD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42.27</c:v>
                </c:pt>
                <c:pt idx="1">
                  <c:v>45.23</c:v>
                </c:pt>
                <c:pt idx="2">
                  <c:v>45.62</c:v>
                </c:pt>
                <c:pt idx="3">
                  <c:v>40.619999999999997</c:v>
                </c:pt>
                <c:pt idx="4">
                  <c:v>43.22</c:v>
                </c:pt>
              </c:numCache>
            </c:numRef>
          </c:val>
          <c:extLst>
            <c:ext xmlns:c16="http://schemas.microsoft.com/office/drawing/2014/chart" uri="{C3380CC4-5D6E-409C-BE32-E72D297353CC}">
              <c16:uniqueId val="{00000000-EE06-4A9F-9674-AC83176C93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6-4A9F-9674-AC83176C93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A-49AE-80B0-88F400ABE0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A-49AE-80B0-88F400ABE0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B-404C-BAB3-2E472E21B2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B-404C-BAB3-2E472E21B2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D4-4A18-B97F-BED171C534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4-4A18-B97F-BED171C534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F-4679-9ADB-0DB97ACA53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F-4679-9ADB-0DB97ACA53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3414.33</c:v>
                </c:pt>
                <c:pt idx="1">
                  <c:v>5170.55</c:v>
                </c:pt>
                <c:pt idx="2">
                  <c:v>3984.98</c:v>
                </c:pt>
                <c:pt idx="3">
                  <c:v>3855.99</c:v>
                </c:pt>
                <c:pt idx="4">
                  <c:v>3514.89</c:v>
                </c:pt>
              </c:numCache>
            </c:numRef>
          </c:val>
          <c:extLst>
            <c:ext xmlns:c16="http://schemas.microsoft.com/office/drawing/2014/chart" uri="{C3380CC4-5D6E-409C-BE32-E72D297353CC}">
              <c16:uniqueId val="{00000000-44B8-4A2E-BAFF-ECCB8A8F3F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c:ext xmlns:c16="http://schemas.microsoft.com/office/drawing/2014/chart" uri="{C3380CC4-5D6E-409C-BE32-E72D297353CC}">
              <c16:uniqueId val="{00000001-44B8-4A2E-BAFF-ECCB8A8F3F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24.81</c:v>
                </c:pt>
                <c:pt idx="1">
                  <c:v>25.16</c:v>
                </c:pt>
                <c:pt idx="2">
                  <c:v>25.67</c:v>
                </c:pt>
                <c:pt idx="3">
                  <c:v>22.12</c:v>
                </c:pt>
                <c:pt idx="4">
                  <c:v>21.61</c:v>
                </c:pt>
              </c:numCache>
            </c:numRef>
          </c:val>
          <c:extLst>
            <c:ext xmlns:c16="http://schemas.microsoft.com/office/drawing/2014/chart" uri="{C3380CC4-5D6E-409C-BE32-E72D297353CC}">
              <c16:uniqueId val="{00000000-7B4D-4430-8824-FC885AC062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c:ext xmlns:c16="http://schemas.microsoft.com/office/drawing/2014/chart" uri="{C3380CC4-5D6E-409C-BE32-E72D297353CC}">
              <c16:uniqueId val="{00000001-7B4D-4430-8824-FC885AC062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652.26</c:v>
                </c:pt>
                <c:pt idx="1">
                  <c:v>611.08000000000004</c:v>
                </c:pt>
                <c:pt idx="2">
                  <c:v>636.5</c:v>
                </c:pt>
                <c:pt idx="3">
                  <c:v>734.04</c:v>
                </c:pt>
                <c:pt idx="4">
                  <c:v>768.45</c:v>
                </c:pt>
              </c:numCache>
            </c:numRef>
          </c:val>
          <c:extLst>
            <c:ext xmlns:c16="http://schemas.microsoft.com/office/drawing/2014/chart" uri="{C3380CC4-5D6E-409C-BE32-E72D297353CC}">
              <c16:uniqueId val="{00000000-F1A6-4897-A7BC-98DD4D2EBB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c:ext xmlns:c16="http://schemas.microsoft.com/office/drawing/2014/chart" uri="{C3380CC4-5D6E-409C-BE32-E72D297353CC}">
              <c16:uniqueId val="{00000001-F1A6-4897-A7BC-98DD4D2EBB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 zoomScaleNormal="100" workbookViewId="0">
      <selection activeCell="BZ83" sqref="BZ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西和賀町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5537</v>
      </c>
      <c r="AM8" s="51"/>
      <c r="AN8" s="51"/>
      <c r="AO8" s="51"/>
      <c r="AP8" s="51"/>
      <c r="AQ8" s="51"/>
      <c r="AR8" s="51"/>
      <c r="AS8" s="51"/>
      <c r="AT8" s="46">
        <f>データ!T6</f>
        <v>590.74</v>
      </c>
      <c r="AU8" s="46"/>
      <c r="AV8" s="46"/>
      <c r="AW8" s="46"/>
      <c r="AX8" s="46"/>
      <c r="AY8" s="46"/>
      <c r="AZ8" s="46"/>
      <c r="BA8" s="46"/>
      <c r="BB8" s="46">
        <f>データ!U6</f>
        <v>9.3699999999999992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70.41</v>
      </c>
      <c r="Q10" s="46"/>
      <c r="R10" s="46"/>
      <c r="S10" s="46"/>
      <c r="T10" s="46"/>
      <c r="U10" s="46"/>
      <c r="V10" s="46"/>
      <c r="W10" s="46">
        <f>データ!Q6</f>
        <v>99.15</v>
      </c>
      <c r="X10" s="46"/>
      <c r="Y10" s="46"/>
      <c r="Z10" s="46"/>
      <c r="AA10" s="46"/>
      <c r="AB10" s="46"/>
      <c r="AC10" s="46"/>
      <c r="AD10" s="51">
        <f>データ!R6</f>
        <v>2730</v>
      </c>
      <c r="AE10" s="51"/>
      <c r="AF10" s="51"/>
      <c r="AG10" s="51"/>
      <c r="AH10" s="51"/>
      <c r="AI10" s="51"/>
      <c r="AJ10" s="51"/>
      <c r="AK10" s="2"/>
      <c r="AL10" s="51">
        <f>データ!V6</f>
        <v>3850</v>
      </c>
      <c r="AM10" s="51"/>
      <c r="AN10" s="51"/>
      <c r="AO10" s="51"/>
      <c r="AP10" s="51"/>
      <c r="AQ10" s="51"/>
      <c r="AR10" s="51"/>
      <c r="AS10" s="51"/>
      <c r="AT10" s="46">
        <f>データ!W6</f>
        <v>1.96</v>
      </c>
      <c r="AU10" s="46"/>
      <c r="AV10" s="46"/>
      <c r="AW10" s="46"/>
      <c r="AX10" s="46"/>
      <c r="AY10" s="46"/>
      <c r="AZ10" s="46"/>
      <c r="BA10" s="46"/>
      <c r="BB10" s="46">
        <f>データ!X6</f>
        <v>1964.29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OuhdZ2r103qvp6Ld+ugkpi3PiFW+OAKAVM/0fLNKsn0rf+8VXAw/rkbu+czns0dw2e5VVTbUqdLmqTQ/EUrOnA==" saltValue="sYkHPDetAQQoJn7k+EwK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33669</v>
      </c>
      <c r="D6" s="33">
        <f t="shared" si="3"/>
        <v>47</v>
      </c>
      <c r="E6" s="33">
        <f t="shared" si="3"/>
        <v>17</v>
      </c>
      <c r="F6" s="33">
        <f t="shared" si="3"/>
        <v>4</v>
      </c>
      <c r="G6" s="33">
        <f t="shared" si="3"/>
        <v>0</v>
      </c>
      <c r="H6" s="33" t="str">
        <f t="shared" si="3"/>
        <v>岩手県　西和賀町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70.41</v>
      </c>
      <c r="Q6" s="34">
        <f t="shared" si="3"/>
        <v>99.15</v>
      </c>
      <c r="R6" s="34">
        <f t="shared" si="3"/>
        <v>2730</v>
      </c>
      <c r="S6" s="34">
        <f t="shared" si="3"/>
        <v>5537</v>
      </c>
      <c r="T6" s="34">
        <f t="shared" si="3"/>
        <v>590.74</v>
      </c>
      <c r="U6" s="34">
        <f t="shared" si="3"/>
        <v>9.3699999999999992</v>
      </c>
      <c r="V6" s="34">
        <f t="shared" si="3"/>
        <v>3850</v>
      </c>
      <c r="W6" s="34">
        <f t="shared" si="3"/>
        <v>1.96</v>
      </c>
      <c r="X6" s="34">
        <f t="shared" si="3"/>
        <v>1964.29</v>
      </c>
      <c r="Y6" s="35">
        <f>IF(Y7="",NA(),Y7)</f>
        <v>42.27</v>
      </c>
      <c r="Z6" s="35">
        <f t="shared" ref="Z6:AH6" si="4">IF(Z7="",NA(),Z7)</f>
        <v>45.23</v>
      </c>
      <c r="AA6" s="35">
        <f t="shared" si="4"/>
        <v>45.62</v>
      </c>
      <c r="AB6" s="35">
        <f t="shared" si="4"/>
        <v>40.619999999999997</v>
      </c>
      <c r="AC6" s="35">
        <f t="shared" si="4"/>
        <v>43.22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3414.33</v>
      </c>
      <c r="BG6" s="35">
        <f t="shared" ref="BG6:BO6" si="7">IF(BG7="",NA(),BG7)</f>
        <v>5170.55</v>
      </c>
      <c r="BH6" s="35">
        <f t="shared" si="7"/>
        <v>3984.98</v>
      </c>
      <c r="BI6" s="35">
        <f t="shared" si="7"/>
        <v>3855.99</v>
      </c>
      <c r="BJ6" s="35">
        <f t="shared" si="7"/>
        <v>3514.89</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24.81</v>
      </c>
      <c r="BR6" s="35">
        <f t="shared" ref="BR6:BZ6" si="8">IF(BR7="",NA(),BR7)</f>
        <v>25.16</v>
      </c>
      <c r="BS6" s="35">
        <f t="shared" si="8"/>
        <v>25.67</v>
      </c>
      <c r="BT6" s="35">
        <f t="shared" si="8"/>
        <v>22.12</v>
      </c>
      <c r="BU6" s="35">
        <f t="shared" si="8"/>
        <v>21.61</v>
      </c>
      <c r="BV6" s="35">
        <f t="shared" si="8"/>
        <v>49.22</v>
      </c>
      <c r="BW6" s="35">
        <f t="shared" si="8"/>
        <v>53.7</v>
      </c>
      <c r="BX6" s="35">
        <f t="shared" si="8"/>
        <v>61.54</v>
      </c>
      <c r="BY6" s="35">
        <f t="shared" si="8"/>
        <v>72.260000000000005</v>
      </c>
      <c r="BZ6" s="35">
        <f t="shared" si="8"/>
        <v>71.84</v>
      </c>
      <c r="CA6" s="34" t="str">
        <f>IF(CA7="","",IF(CA7="-","【-】","【"&amp;SUBSTITUTE(TEXT(CA7,"#,##0.00"),"-","△")&amp;"】"))</f>
        <v>【74.17】</v>
      </c>
      <c r="CB6" s="35">
        <f>IF(CB7="",NA(),CB7)</f>
        <v>652.26</v>
      </c>
      <c r="CC6" s="35">
        <f t="shared" ref="CC6:CK6" si="9">IF(CC7="",NA(),CC7)</f>
        <v>611.08000000000004</v>
      </c>
      <c r="CD6" s="35">
        <f t="shared" si="9"/>
        <v>636.5</v>
      </c>
      <c r="CE6" s="35">
        <f t="shared" si="9"/>
        <v>734.04</v>
      </c>
      <c r="CF6" s="35">
        <f t="shared" si="9"/>
        <v>768.45</v>
      </c>
      <c r="CG6" s="35">
        <f t="shared" si="9"/>
        <v>332.02</v>
      </c>
      <c r="CH6" s="35">
        <f t="shared" si="9"/>
        <v>300.35000000000002</v>
      </c>
      <c r="CI6" s="35">
        <f t="shared" si="9"/>
        <v>267.86</v>
      </c>
      <c r="CJ6" s="35">
        <f t="shared" si="9"/>
        <v>230.02</v>
      </c>
      <c r="CK6" s="35">
        <f t="shared" si="9"/>
        <v>228.47</v>
      </c>
      <c r="CL6" s="34" t="str">
        <f>IF(CL7="","",IF(CL7="-","【-】","【"&amp;SUBSTITUTE(TEXT(CL7,"#,##0.00"),"-","△")&amp;"】"))</f>
        <v>【218.56】</v>
      </c>
      <c r="CM6" s="34">
        <f>IF(CM7="",NA(),CM7)</f>
        <v>0</v>
      </c>
      <c r="CN6" s="35">
        <f t="shared" ref="CN6:CV6" si="10">IF(CN7="",NA(),CN7)</f>
        <v>24.31</v>
      </c>
      <c r="CO6" s="35">
        <f t="shared" si="10"/>
        <v>12.82</v>
      </c>
      <c r="CP6" s="35">
        <f t="shared" si="10"/>
        <v>12.82</v>
      </c>
      <c r="CQ6" s="35">
        <f t="shared" si="10"/>
        <v>12.82</v>
      </c>
      <c r="CR6" s="35">
        <f t="shared" si="10"/>
        <v>36.65</v>
      </c>
      <c r="CS6" s="35">
        <f t="shared" si="10"/>
        <v>37.72</v>
      </c>
      <c r="CT6" s="35">
        <f t="shared" si="10"/>
        <v>37.08</v>
      </c>
      <c r="CU6" s="35">
        <f t="shared" si="10"/>
        <v>42.56</v>
      </c>
      <c r="CV6" s="35">
        <f t="shared" si="10"/>
        <v>42.47</v>
      </c>
      <c r="CW6" s="34" t="str">
        <f>IF(CW7="","",IF(CW7="-","【-】","【"&amp;SUBSTITUTE(TEXT(CW7,"#,##0.00"),"-","△")&amp;"】"))</f>
        <v>【42.86】</v>
      </c>
      <c r="CX6" s="35">
        <f>IF(CX7="",NA(),CX7)</f>
        <v>75.5</v>
      </c>
      <c r="CY6" s="35">
        <f t="shared" ref="CY6:DG6" si="11">IF(CY7="",NA(),CY7)</f>
        <v>76.099999999999994</v>
      </c>
      <c r="CZ6" s="35">
        <f t="shared" si="11"/>
        <v>75.819999999999993</v>
      </c>
      <c r="DA6" s="35">
        <f t="shared" si="11"/>
        <v>76.069999999999993</v>
      </c>
      <c r="DB6" s="35">
        <f t="shared" si="11"/>
        <v>80.099999999999994</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33669</v>
      </c>
      <c r="D7" s="37">
        <v>47</v>
      </c>
      <c r="E7" s="37">
        <v>17</v>
      </c>
      <c r="F7" s="37">
        <v>4</v>
      </c>
      <c r="G7" s="37">
        <v>0</v>
      </c>
      <c r="H7" s="37" t="s">
        <v>98</v>
      </c>
      <c r="I7" s="37" t="s">
        <v>99</v>
      </c>
      <c r="J7" s="37" t="s">
        <v>100</v>
      </c>
      <c r="K7" s="37" t="s">
        <v>101</v>
      </c>
      <c r="L7" s="37" t="s">
        <v>102</v>
      </c>
      <c r="M7" s="37" t="s">
        <v>103</v>
      </c>
      <c r="N7" s="38" t="s">
        <v>104</v>
      </c>
      <c r="O7" s="38" t="s">
        <v>105</v>
      </c>
      <c r="P7" s="38">
        <v>70.41</v>
      </c>
      <c r="Q7" s="38">
        <v>99.15</v>
      </c>
      <c r="R7" s="38">
        <v>2730</v>
      </c>
      <c r="S7" s="38">
        <v>5537</v>
      </c>
      <c r="T7" s="38">
        <v>590.74</v>
      </c>
      <c r="U7" s="38">
        <v>9.3699999999999992</v>
      </c>
      <c r="V7" s="38">
        <v>3850</v>
      </c>
      <c r="W7" s="38">
        <v>1.96</v>
      </c>
      <c r="X7" s="38">
        <v>1964.29</v>
      </c>
      <c r="Y7" s="38">
        <v>42.27</v>
      </c>
      <c r="Z7" s="38">
        <v>45.23</v>
      </c>
      <c r="AA7" s="38">
        <v>45.62</v>
      </c>
      <c r="AB7" s="38">
        <v>40.619999999999997</v>
      </c>
      <c r="AC7" s="38">
        <v>43.22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3414.33</v>
      </c>
      <c r="BG7" s="38">
        <v>5170.55</v>
      </c>
      <c r="BH7" s="38">
        <v>3984.98</v>
      </c>
      <c r="BI7" s="38">
        <v>3855.99</v>
      </c>
      <c r="BJ7" s="38">
        <v>3514.89</v>
      </c>
      <c r="BK7" s="38">
        <v>1673.47</v>
      </c>
      <c r="BL7" s="38">
        <v>1592.72</v>
      </c>
      <c r="BM7" s="38">
        <v>1223.96</v>
      </c>
      <c r="BN7" s="38">
        <v>1194.1500000000001</v>
      </c>
      <c r="BO7" s="38">
        <v>1206.79</v>
      </c>
      <c r="BP7" s="38">
        <v>1218.7</v>
      </c>
      <c r="BQ7" s="38">
        <v>24.81</v>
      </c>
      <c r="BR7" s="38">
        <v>25.16</v>
      </c>
      <c r="BS7" s="38">
        <v>25.67</v>
      </c>
      <c r="BT7" s="38">
        <v>22.12</v>
      </c>
      <c r="BU7" s="38">
        <v>21.61</v>
      </c>
      <c r="BV7" s="38">
        <v>49.22</v>
      </c>
      <c r="BW7" s="38">
        <v>53.7</v>
      </c>
      <c r="BX7" s="38">
        <v>61.54</v>
      </c>
      <c r="BY7" s="38">
        <v>72.260000000000005</v>
      </c>
      <c r="BZ7" s="38">
        <v>71.84</v>
      </c>
      <c r="CA7" s="38">
        <v>74.17</v>
      </c>
      <c r="CB7" s="38">
        <v>652.26</v>
      </c>
      <c r="CC7" s="38">
        <v>611.08000000000004</v>
      </c>
      <c r="CD7" s="38">
        <v>636.5</v>
      </c>
      <c r="CE7" s="38">
        <v>734.04</v>
      </c>
      <c r="CF7" s="38">
        <v>768.45</v>
      </c>
      <c r="CG7" s="38">
        <v>332.02</v>
      </c>
      <c r="CH7" s="38">
        <v>300.35000000000002</v>
      </c>
      <c r="CI7" s="38">
        <v>267.86</v>
      </c>
      <c r="CJ7" s="38">
        <v>230.02</v>
      </c>
      <c r="CK7" s="38">
        <v>228.47</v>
      </c>
      <c r="CL7" s="38">
        <v>218.56</v>
      </c>
      <c r="CM7" s="38">
        <v>0</v>
      </c>
      <c r="CN7" s="38">
        <v>24.31</v>
      </c>
      <c r="CO7" s="38">
        <v>12.82</v>
      </c>
      <c r="CP7" s="38">
        <v>12.82</v>
      </c>
      <c r="CQ7" s="38">
        <v>12.82</v>
      </c>
      <c r="CR7" s="38">
        <v>36.65</v>
      </c>
      <c r="CS7" s="38">
        <v>37.72</v>
      </c>
      <c r="CT7" s="38">
        <v>37.08</v>
      </c>
      <c r="CU7" s="38">
        <v>42.56</v>
      </c>
      <c r="CV7" s="38">
        <v>42.47</v>
      </c>
      <c r="CW7" s="38">
        <v>42.86</v>
      </c>
      <c r="CX7" s="38">
        <v>75.5</v>
      </c>
      <c r="CY7" s="38">
        <v>76.099999999999994</v>
      </c>
      <c r="CZ7" s="38">
        <v>75.819999999999993</v>
      </c>
      <c r="DA7" s="38">
        <v>76.069999999999993</v>
      </c>
      <c r="DB7" s="38">
        <v>80.099999999999994</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2020-12-04T02:52:34Z</dcterms:created>
  <dcterms:modified xsi:type="dcterms:W3CDTF">2021-01-27T04:55:44Z</dcterms:modified>
  <cp:category/>
</cp:coreProperties>
</file>