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nfs01\R2DATA\M_上下水道課\01_上水道\03_予算・決算\M010302_決算状況調査_(常)永\210129〆_経営比較分析表の分析等\02_（町→県）回答\"/>
    </mc:Choice>
  </mc:AlternateContent>
  <workbookProtection workbookAlgorithmName="SHA-512" workbookHashValue="6Uf9tU25ypOBHppMvMXaH0VzSX9JkaePImwVjzuMtdSUvaF7A/QdnolaiJ+TsDDnquhudPPz2PPxxIsk3a7s/A==" workbookSaltValue="oYAiCaPDZVowX2Upe14R8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<sst xmlns="http://schemas.openxmlformats.org/spreadsheetml/2006/main" count="231" uniqueCount="115">
  <si>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</si>
  <si>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</si>
  <si>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</si>
  <si>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</si>
  <si>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</si>
  <si>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</si>
  <si>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</si>
  <si>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</si>
  <si>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</si>
  <si>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</si>
  <si>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</si>
  <si>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</si>
  <si>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</si>
  <si>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</si>
  <si>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</si>
  <si>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</si>
  <si>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</si>
  <si>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</si>
  <si>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</si>
  <si>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</si>
  <si>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</si>
  <si>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</si>
  <si>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</si>
  <si>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</si>
  <si>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</si>
  <si>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</si>
  <si>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</si>
  <si>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</si>
  <si>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</si>
  <si>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</si>
  <si>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</si>
  <si>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</si>
  <si>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</si>
  <si>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</si>
  <si>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</si>
  <si>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</si>
  <si>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</si>
  <si>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</si>
  <si>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</si>
  <si>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</si>
  <si>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</si>
  <si>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</si>
  <si>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</si>
  <si>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</si>
  <si>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</si>
  <si>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</si>
  <si>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</si>
  <si>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</si>
  <si>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</si>
  <si>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</si>
  <si>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</si>
  <si>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</si>
  <si>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</si>
  <si>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</si>
  <si>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</si>
  <si>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</si>
  <si>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</si>
  <si>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</si>
  <si>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</si>
  <si>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</si>
  <si>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</si>
  <si>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</si>
  <si>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</si>
  <si>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</si>
  <si>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</si>
  <si>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</si>
  <si>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</si>
  <si>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</si>
  <si>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</si>
  <si>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</si>
  <si>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</si>
  <si>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</si>
  <si>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</si>
  <si>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</si>
  <si>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</si>
  <si>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</si>
  <si>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</si>
  <si>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</si>
  <si>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</si>
  <si>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</si>
  <si>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</si>
  <si>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</si>
  <si>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</si>
  <si>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</si>
  <si>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</si>
  <si>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</si>
  <si>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</si>
  <si>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</si>
  <si>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</si>
  <si>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</si>
  <si>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</si>
  <si>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</si>
  <si>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</si>
  <si>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</si>
  <si>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</si>
  <si>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</si>
  <si>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</si>
  <si>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</si>
  <si>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</si>
  <si>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</si>
  <si>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</si>
  <si>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</si>
  <si>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</si>
  <si>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</si>
  <si>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</si>
  <si>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</si>
  <si>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</si>
  <si>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</si>
  <si>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</si>
  <si>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</si>
  <si>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</si>
  <si>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</si>
  <si>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農業集落排水の供用開始は昭和57年であり、耐用年数を超えて使用している管渠はない。
　現在の経営状況では、管渠の更新や施設の災害対策などの避けられない投資であっても捻出することが難しく、更新の負担を最小限にするためにもストックマネジメントなど将来計画の策定が求められる。　</t>
    <rPh sb="127" eb="129">
      <t>サクテイ</t>
    </rPh>
    <phoneticPr fontId="4"/>
  </si>
  <si>
    <t>　経常損益の割合を示す指標である経常収支比率は132.53％と前年度から大幅に改善したが、一時的な増加であり、今後は下落することが見込まれている。
　内部留保資金で補てんすることが出来ず、複数年にわたって累積した欠損金の営業収益に対する比率である累積欠損比率は173.32％と改善した。しかし、本来は0％が望ましい指標であることから、依然経営の健全性に問題があると考えられる。
　支払能力を示す流動比率は△84.16％とこちらも改善したものの平成26年度から6年連続マイナス値となっている。公共下水道事業と同一会計であるために支払いができている状況であり、早急な改善策が必要である。
　使用料で回収すべき経費を使用料収入でどの程度賄えているかを表している経費回収率は68.54％と、経費を７割程度しか賄えていない現状が浮き彫りとなっている。
　水洗化率の向上のために企業債を財源とする工事を行ってきたため、企業債残高対事業規模比率は3984.90％と類似団体平均を大幅に上回り、事業規模に対して企業債が過大なものとなっている。
　以上の結果から、経営は健全とはいえず、今後もますます厳しいものになると考えられる。</t>
    <rPh sb="36" eb="38">
      <t>オオハバ</t>
    </rPh>
    <rPh sb="39" eb="41">
      <t>カイゼン</t>
    </rPh>
    <rPh sb="45" eb="48">
      <t>イチジテキ</t>
    </rPh>
    <rPh sb="49" eb="51">
      <t>ゾウカ</t>
    </rPh>
    <rPh sb="55" eb="57">
      <t>コンゴ</t>
    </rPh>
    <rPh sb="58" eb="60">
      <t>ゲラク</t>
    </rPh>
    <rPh sb="65" eb="67">
      <t>ミコ</t>
    </rPh>
    <rPh sb="138" eb="140">
      <t>カイゼン</t>
    </rPh>
    <rPh sb="153" eb="154">
      <t>ノゾ</t>
    </rPh>
    <rPh sb="157" eb="159">
      <t>シヒョウ</t>
    </rPh>
    <rPh sb="167" eb="169">
      <t>イゼン</t>
    </rPh>
    <rPh sb="214" eb="216">
      <t>カイゼン</t>
    </rPh>
    <rPh sb="253" eb="255">
      <t>ドウイツ</t>
    </rPh>
    <rPh sb="341" eb="343">
      <t>ケイヒ</t>
    </rPh>
    <rPh sb="345" eb="346">
      <t>ワリ</t>
    </rPh>
    <rPh sb="346" eb="348">
      <t>テイド</t>
    </rPh>
    <rPh sb="350" eb="351">
      <t>マカナ</t>
    </rPh>
    <rPh sb="356" eb="358">
      <t>ゲンジョウ</t>
    </rPh>
    <rPh sb="359" eb="360">
      <t>ウ</t>
    </rPh>
    <rPh sb="361" eb="362">
      <t>ボ</t>
    </rPh>
    <phoneticPr fontId="4"/>
  </si>
  <si>
    <t>　経常収支比率は100％を超えたものの一時的なものであり、累積欠損金が生じているなどきわめて厳しい経営状況である。農業集落排水使用者の減少は今後加速していくものと考えられ、大幅な増収策を講ずることが難しい。
　近年管渠に対する新規投資はほとんど行っていないため、企業債の償還は漸減することが見込まれているものの、当面の間企業債の償還金が高額に推移し、更にこれまで取得した資産の更新が経営を圧迫することは明白である。
　令和２年度から矢次地区を流域下水道に接続し、同４年度からは下赤林地区を接続予定であるものの、経営コスト縮減の効果は限定的であり、抜本的な業務の見直しが必要である。</t>
    <rPh sb="19" eb="22">
      <t>イチジテキ</t>
    </rPh>
    <rPh sb="29" eb="31">
      <t>ルイセキ</t>
    </rPh>
    <rPh sb="31" eb="33">
      <t>ケッソン</t>
    </rPh>
    <rPh sb="33" eb="34">
      <t>キン</t>
    </rPh>
    <rPh sb="35" eb="36">
      <t>ショウ</t>
    </rPh>
    <rPh sb="46" eb="47">
      <t>キビ</t>
    </rPh>
    <rPh sb="49" eb="51">
      <t>ケイエイ</t>
    </rPh>
    <rPh sb="86" eb="88">
      <t>オオハバ</t>
    </rPh>
    <rPh sb="89" eb="91">
      <t>ゾウシュウ</t>
    </rPh>
    <rPh sb="91" eb="92">
      <t>サク</t>
    </rPh>
    <rPh sb="93" eb="94">
      <t>コウ</t>
    </rPh>
    <rPh sb="99" eb="100">
      <t>ムズカ</t>
    </rPh>
    <rPh sb="105" eb="107">
      <t>キンネン</t>
    </rPh>
    <rPh sb="107" eb="109">
      <t>カンキョ</t>
    </rPh>
    <rPh sb="110" eb="111">
      <t>タイ</t>
    </rPh>
    <rPh sb="113" eb="115">
      <t>シンキ</t>
    </rPh>
    <rPh sb="115" eb="117">
      <t>トウシ</t>
    </rPh>
    <rPh sb="122" eb="123">
      <t>オコナ</t>
    </rPh>
    <rPh sb="131" eb="133">
      <t>キギョウ</t>
    </rPh>
    <rPh sb="133" eb="134">
      <t>サイ</t>
    </rPh>
    <rPh sb="135" eb="137">
      <t>ショウカン</t>
    </rPh>
    <rPh sb="138" eb="140">
      <t>ゼンゲン</t>
    </rPh>
    <rPh sb="145" eb="147">
      <t>ミコ</t>
    </rPh>
    <rPh sb="156" eb="158">
      <t>トウメン</t>
    </rPh>
    <rPh sb="159" eb="160">
      <t>アイダ</t>
    </rPh>
    <rPh sb="160" eb="162">
      <t>キギョウ</t>
    </rPh>
    <rPh sb="162" eb="163">
      <t>サイ</t>
    </rPh>
    <rPh sb="164" eb="166">
      <t>ショウカン</t>
    </rPh>
    <rPh sb="166" eb="167">
      <t>キン</t>
    </rPh>
    <rPh sb="168" eb="170">
      <t>コウガク</t>
    </rPh>
    <rPh sb="171" eb="173">
      <t>スイイ</t>
    </rPh>
    <rPh sb="175" eb="176">
      <t>サラ</t>
    </rPh>
    <rPh sb="209" eb="211">
      <t>レイワ</t>
    </rPh>
    <rPh sb="212" eb="214">
      <t>ネンド</t>
    </rPh>
    <rPh sb="216" eb="218">
      <t>ヤツギ</t>
    </rPh>
    <rPh sb="218" eb="220">
      <t>チク</t>
    </rPh>
    <rPh sb="221" eb="223">
      <t>リュウイキ</t>
    </rPh>
    <rPh sb="223" eb="226">
      <t>ゲスイドウ</t>
    </rPh>
    <rPh sb="227" eb="229">
      <t>セツゾク</t>
    </rPh>
    <rPh sb="231" eb="232">
      <t>ドウ</t>
    </rPh>
    <rPh sb="233" eb="234">
      <t>ネン</t>
    </rPh>
    <rPh sb="234" eb="235">
      <t>ド</t>
    </rPh>
    <rPh sb="238" eb="239">
      <t>シモ</t>
    </rPh>
    <rPh sb="239" eb="241">
      <t>アカバヤシ</t>
    </rPh>
    <rPh sb="241" eb="243">
      <t>チク</t>
    </rPh>
    <rPh sb="244" eb="246">
      <t>セツゾク</t>
    </rPh>
    <rPh sb="246" eb="248">
      <t>ヨテイ</t>
    </rPh>
    <rPh sb="255" eb="257">
      <t>ケイエイ</t>
    </rPh>
    <rPh sb="260" eb="262">
      <t>シュクゲン</t>
    </rPh>
    <rPh sb="263" eb="265">
      <t>コウカ</t>
    </rPh>
    <rPh sb="266" eb="269">
      <t>ゲンテイテキ</t>
    </rPh>
    <rPh sb="277" eb="279">
      <t>ギョウム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</si>
</sst>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CE-407A-A236-EB163C234277}"/>
            </c:ext>
          </c:extLst>
        </c:ser>
        <c:dLbls>
          <c:showLegendKey val="0"/>
          <c:showVal val="0"/>
          <c:showCatName val="0"/>
          <c:showSerName val="0"/>
          <c:showPercent val="0"/>
          <c:showBubbleSize val="0"/>
        </c:dLbls>
        <c:gapWidth val="150"/>
        <c:axId val="363327816"/>
        <c:axId val="36332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xmlns:c16r2="http://schemas.microsoft.com/office/drawing/2015/06/chart">
            <c:ext xmlns:c16="http://schemas.microsoft.com/office/drawing/2014/chart" uri="{C3380CC4-5D6E-409C-BE32-E72D297353CC}">
              <c16:uniqueId val="{00000001-94CE-407A-A236-EB163C234277}"/>
            </c:ext>
          </c:extLst>
        </c:ser>
        <c:dLbls>
          <c:showLegendKey val="0"/>
          <c:showVal val="0"/>
          <c:showCatName val="0"/>
          <c:showSerName val="0"/>
          <c:showPercent val="0"/>
          <c:showBubbleSize val="0"/>
        </c:dLbls>
        <c:marker val="1"/>
        <c:smooth val="0"/>
        <c:axId val="363327816"/>
        <c:axId val="363321936"/>
      </c:lineChart>
      <c:dateAx>
        <c:axId val="363327816"/>
        <c:scaling>
          <c:orientation val="minMax"/>
        </c:scaling>
        <c:delete val="1"/>
        <c:axPos val="b"/>
        <c:numFmt formatCode="&quot;H&quot;yy" sourceLinked="1"/>
        <c:majorTickMark val="none"/>
        <c:minorTickMark val="none"/>
        <c:tickLblPos val="none"/>
        <c:crossAx val="363321936"/>
        <c:crosses val="autoZero"/>
        <c:auto val="1"/>
        <c:lblOffset val="100"/>
        <c:baseTimeUnit val="years"/>
      </c:dateAx>
      <c:valAx>
        <c:axId val="36332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2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62.9</c:v>
                </c:pt>
                <c:pt idx="1">
                  <c:v>63.09</c:v>
                </c:pt>
                <c:pt idx="2">
                  <c:v>64.510000000000005</c:v>
                </c:pt>
                <c:pt idx="3">
                  <c:v>59.14</c:v>
                </c:pt>
                <c:pt idx="4">
                  <c:v>52.17</c:v>
                </c:pt>
              </c:numCache>
            </c:numRef>
          </c:val>
          <c:extLst xmlns:c16r2="http://schemas.microsoft.com/office/drawing/2015/06/chart">
            <c:ext xmlns:c16="http://schemas.microsoft.com/office/drawing/2014/chart" uri="{C3380CC4-5D6E-409C-BE32-E72D297353CC}">
              <c16:uniqueId val="{00000000-350C-4828-8506-F19CCF9B29FF}"/>
            </c:ext>
          </c:extLst>
        </c:ser>
        <c:dLbls>
          <c:showLegendKey val="0"/>
          <c:showVal val="0"/>
          <c:showCatName val="0"/>
          <c:showSerName val="0"/>
          <c:showPercent val="0"/>
          <c:showBubbleSize val="0"/>
        </c:dLbls>
        <c:gapWidth val="150"/>
        <c:axId val="497810472"/>
        <c:axId val="49781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xmlns:c16r2="http://schemas.microsoft.com/office/drawing/2015/06/chart">
            <c:ext xmlns:c16="http://schemas.microsoft.com/office/drawing/2014/chart" uri="{C3380CC4-5D6E-409C-BE32-E72D297353CC}">
              <c16:uniqueId val="{00000001-350C-4828-8506-F19CCF9B29FF}"/>
            </c:ext>
          </c:extLst>
        </c:ser>
        <c:dLbls>
          <c:showLegendKey val="0"/>
          <c:showVal val="0"/>
          <c:showCatName val="0"/>
          <c:showSerName val="0"/>
          <c:showPercent val="0"/>
          <c:showBubbleSize val="0"/>
        </c:dLbls>
        <c:marker val="1"/>
        <c:smooth val="0"/>
        <c:axId val="497810472"/>
        <c:axId val="497816744"/>
      </c:lineChart>
      <c:dateAx>
        <c:axId val="497810472"/>
        <c:scaling>
          <c:orientation val="minMax"/>
        </c:scaling>
        <c:delete val="1"/>
        <c:axPos val="b"/>
        <c:numFmt formatCode="&quot;H&quot;yy" sourceLinked="1"/>
        <c:majorTickMark val="none"/>
        <c:minorTickMark val="none"/>
        <c:tickLblPos val="none"/>
        <c:crossAx val="497816744"/>
        <c:crosses val="autoZero"/>
        <c:auto val="1"/>
        <c:lblOffset val="100"/>
        <c:baseTimeUnit val="years"/>
      </c:dateAx>
      <c:valAx>
        <c:axId val="49781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1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93.77</c:v>
                </c:pt>
                <c:pt idx="1">
                  <c:v>95.4</c:v>
                </c:pt>
                <c:pt idx="2">
                  <c:v>93.19</c:v>
                </c:pt>
                <c:pt idx="3">
                  <c:v>93.51</c:v>
                </c:pt>
                <c:pt idx="4">
                  <c:v>93.02</c:v>
                </c:pt>
              </c:numCache>
            </c:numRef>
          </c:val>
          <c:extLst xmlns:c16r2="http://schemas.microsoft.com/office/drawing/2015/06/chart">
            <c:ext xmlns:c16="http://schemas.microsoft.com/office/drawing/2014/chart" uri="{C3380CC4-5D6E-409C-BE32-E72D297353CC}">
              <c16:uniqueId val="{00000000-2085-491A-9DDF-4FFFCC99CEBF}"/>
            </c:ext>
          </c:extLst>
        </c:ser>
        <c:dLbls>
          <c:showLegendKey val="0"/>
          <c:showVal val="0"/>
          <c:showCatName val="0"/>
          <c:showSerName val="0"/>
          <c:showPercent val="0"/>
          <c:showBubbleSize val="0"/>
        </c:dLbls>
        <c:gapWidth val="150"/>
        <c:axId val="497815960"/>
        <c:axId val="49781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xmlns:c16r2="http://schemas.microsoft.com/office/drawing/2015/06/chart">
            <c:ext xmlns:c16="http://schemas.microsoft.com/office/drawing/2014/chart" uri="{C3380CC4-5D6E-409C-BE32-E72D297353CC}">
              <c16:uniqueId val="{00000001-2085-491A-9DDF-4FFFCC99CEBF}"/>
            </c:ext>
          </c:extLst>
        </c:ser>
        <c:dLbls>
          <c:showLegendKey val="0"/>
          <c:showVal val="0"/>
          <c:showCatName val="0"/>
          <c:showSerName val="0"/>
          <c:showPercent val="0"/>
          <c:showBubbleSize val="0"/>
        </c:dLbls>
        <c:marker val="1"/>
        <c:smooth val="0"/>
        <c:axId val="497815960"/>
        <c:axId val="497816352"/>
      </c:lineChart>
      <c:dateAx>
        <c:axId val="497815960"/>
        <c:scaling>
          <c:orientation val="minMax"/>
        </c:scaling>
        <c:delete val="1"/>
        <c:axPos val="b"/>
        <c:numFmt formatCode="&quot;H&quot;yy" sourceLinked="1"/>
        <c:majorTickMark val="none"/>
        <c:minorTickMark val="none"/>
        <c:tickLblPos val="none"/>
        <c:crossAx val="497816352"/>
        <c:crosses val="autoZero"/>
        <c:auto val="1"/>
        <c:lblOffset val="100"/>
        <c:baseTimeUnit val="years"/>
      </c:dateAx>
      <c:valAx>
        <c:axId val="4978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1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122.79</c:v>
                </c:pt>
                <c:pt idx="1">
                  <c:v>48.78</c:v>
                </c:pt>
                <c:pt idx="2">
                  <c:v>93.67</c:v>
                </c:pt>
                <c:pt idx="3">
                  <c:v>94.8</c:v>
                </c:pt>
                <c:pt idx="4">
                  <c:v>132.53</c:v>
                </c:pt>
              </c:numCache>
            </c:numRef>
          </c:val>
          <c:extLst xmlns:c16r2="http://schemas.microsoft.com/office/drawing/2015/06/chart">
            <c:ext xmlns:c16="http://schemas.microsoft.com/office/drawing/2014/chart" uri="{C3380CC4-5D6E-409C-BE32-E72D297353CC}">
              <c16:uniqueId val="{00000000-2C19-4042-AE79-408DA7CF9192}"/>
            </c:ext>
          </c:extLst>
        </c:ser>
        <c:dLbls>
          <c:showLegendKey val="0"/>
          <c:showVal val="0"/>
          <c:showCatName val="0"/>
          <c:showSerName val="0"/>
          <c:showPercent val="0"/>
          <c:showBubbleSize val="0"/>
        </c:dLbls>
        <c:gapWidth val="150"/>
        <c:axId val="500492640"/>
        <c:axId val="49780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99.93</c:v>
                </c:pt>
                <c:pt idx="1">
                  <c:v>97.34</c:v>
                </c:pt>
                <c:pt idx="2">
                  <c:v>100.99</c:v>
                </c:pt>
                <c:pt idx="3">
                  <c:v>101.27</c:v>
                </c:pt>
                <c:pt idx="4">
                  <c:v>101.91</c:v>
                </c:pt>
              </c:numCache>
            </c:numRef>
          </c:val>
          <c:smooth val="0"/>
          <c:extLst xmlns:c16r2="http://schemas.microsoft.com/office/drawing/2015/06/chart">
            <c:ext xmlns:c16="http://schemas.microsoft.com/office/drawing/2014/chart" uri="{C3380CC4-5D6E-409C-BE32-E72D297353CC}">
              <c16:uniqueId val="{00000001-2C19-4042-AE79-408DA7CF9192}"/>
            </c:ext>
          </c:extLst>
        </c:ser>
        <c:dLbls>
          <c:showLegendKey val="0"/>
          <c:showVal val="0"/>
          <c:showCatName val="0"/>
          <c:showSerName val="0"/>
          <c:showPercent val="0"/>
          <c:showBubbleSize val="0"/>
        </c:dLbls>
        <c:marker val="1"/>
        <c:smooth val="0"/>
        <c:axId val="500492640"/>
        <c:axId val="497809296"/>
      </c:lineChart>
      <c:dateAx>
        <c:axId val="500492640"/>
        <c:scaling>
          <c:orientation val="minMax"/>
        </c:scaling>
        <c:delete val="1"/>
        <c:axPos val="b"/>
        <c:numFmt formatCode="&quot;H&quot;yy" sourceLinked="1"/>
        <c:majorTickMark val="none"/>
        <c:minorTickMark val="none"/>
        <c:tickLblPos val="none"/>
        <c:crossAx val="497809296"/>
        <c:crosses val="autoZero"/>
        <c:auto val="1"/>
        <c:lblOffset val="100"/>
        <c:baseTimeUnit val="years"/>
      </c:dateAx>
      <c:valAx>
        <c:axId val="49780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4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10.130000000000001</c:v>
                </c:pt>
                <c:pt idx="1">
                  <c:v>12.81</c:v>
                </c:pt>
                <c:pt idx="2">
                  <c:v>15.49</c:v>
                </c:pt>
                <c:pt idx="3">
                  <c:v>18.03</c:v>
                </c:pt>
                <c:pt idx="4">
                  <c:v>20.72</c:v>
                </c:pt>
              </c:numCache>
            </c:numRef>
          </c:val>
          <c:extLst xmlns:c16r2="http://schemas.microsoft.com/office/drawing/2015/06/chart">
            <c:ext xmlns:c16="http://schemas.microsoft.com/office/drawing/2014/chart" uri="{C3380CC4-5D6E-409C-BE32-E72D297353CC}">
              <c16:uniqueId val="{00000000-6382-4991-89DA-D45A4069A4C5}"/>
            </c:ext>
          </c:extLst>
        </c:ser>
        <c:dLbls>
          <c:showLegendKey val="0"/>
          <c:showVal val="0"/>
          <c:showCatName val="0"/>
          <c:showSerName val="0"/>
          <c:showPercent val="0"/>
          <c:showBubbleSize val="0"/>
        </c:dLbls>
        <c:gapWidth val="150"/>
        <c:axId val="497803808"/>
        <c:axId val="49780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20.350000000000001</c:v>
                </c:pt>
                <c:pt idx="1">
                  <c:v>21.33</c:v>
                </c:pt>
                <c:pt idx="2">
                  <c:v>22.69</c:v>
                </c:pt>
                <c:pt idx="3">
                  <c:v>24.32</c:v>
                </c:pt>
                <c:pt idx="4">
                  <c:v>28.19</c:v>
                </c:pt>
              </c:numCache>
            </c:numRef>
          </c:val>
          <c:smooth val="0"/>
          <c:extLst xmlns:c16r2="http://schemas.microsoft.com/office/drawing/2015/06/chart">
            <c:ext xmlns:c16="http://schemas.microsoft.com/office/drawing/2014/chart" uri="{C3380CC4-5D6E-409C-BE32-E72D297353CC}">
              <c16:uniqueId val="{00000001-6382-4991-89DA-D45A4069A4C5}"/>
            </c:ext>
          </c:extLst>
        </c:ser>
        <c:dLbls>
          <c:showLegendKey val="0"/>
          <c:showVal val="0"/>
          <c:showCatName val="0"/>
          <c:showSerName val="0"/>
          <c:showPercent val="0"/>
          <c:showBubbleSize val="0"/>
        </c:dLbls>
        <c:marker val="1"/>
        <c:smooth val="0"/>
        <c:axId val="497803808"/>
        <c:axId val="497801456"/>
      </c:lineChart>
      <c:dateAx>
        <c:axId val="497803808"/>
        <c:scaling>
          <c:orientation val="minMax"/>
        </c:scaling>
        <c:delete val="1"/>
        <c:axPos val="b"/>
        <c:numFmt formatCode="&quot;H&quot;yy" sourceLinked="1"/>
        <c:majorTickMark val="none"/>
        <c:minorTickMark val="none"/>
        <c:tickLblPos val="none"/>
        <c:crossAx val="497801456"/>
        <c:crosses val="autoZero"/>
        <c:auto val="1"/>
        <c:lblOffset val="100"/>
        <c:baseTimeUnit val="years"/>
      </c:dateAx>
      <c:valAx>
        <c:axId val="49780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72-4FD2-A235-87E712A37BCA}"/>
            </c:ext>
          </c:extLst>
        </c:ser>
        <c:dLbls>
          <c:showLegendKey val="0"/>
          <c:showVal val="0"/>
          <c:showCatName val="0"/>
          <c:showSerName val="0"/>
          <c:showPercent val="0"/>
          <c:showBubbleSize val="0"/>
        </c:dLbls>
        <c:gapWidth val="150"/>
        <c:axId val="497811256"/>
        <c:axId val="49781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972-4FD2-A235-87E712A37BCA}"/>
            </c:ext>
          </c:extLst>
        </c:ser>
        <c:dLbls>
          <c:showLegendKey val="0"/>
          <c:showVal val="0"/>
          <c:showCatName val="0"/>
          <c:showSerName val="0"/>
          <c:showPercent val="0"/>
          <c:showBubbleSize val="0"/>
        </c:dLbls>
        <c:marker val="1"/>
        <c:smooth val="0"/>
        <c:axId val="497811256"/>
        <c:axId val="497812432"/>
      </c:lineChart>
      <c:dateAx>
        <c:axId val="497811256"/>
        <c:scaling>
          <c:orientation val="minMax"/>
        </c:scaling>
        <c:delete val="1"/>
        <c:axPos val="b"/>
        <c:numFmt formatCode="&quot;H&quot;yy" sourceLinked="1"/>
        <c:majorTickMark val="none"/>
        <c:minorTickMark val="none"/>
        <c:tickLblPos val="none"/>
        <c:crossAx val="497812432"/>
        <c:crosses val="autoZero"/>
        <c:auto val="1"/>
        <c:lblOffset val="100"/>
        <c:baseTimeUnit val="years"/>
      </c:dateAx>
      <c:valAx>
        <c:axId val="49781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1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
                  <c:v>0</c:v>
                </c:pt>
                <c:pt idx="1">
                  <c:v>332.91</c:v>
                </c:pt>
                <c:pt idx="2">
                  <c:v>325.77</c:v>
                </c:pt>
                <c:pt idx="3">
                  <c:v>361.33</c:v>
                </c:pt>
                <c:pt idx="4">
                  <c:v>173.32</c:v>
                </c:pt>
              </c:numCache>
            </c:numRef>
          </c:val>
          <c:extLst xmlns:c16r2="http://schemas.microsoft.com/office/drawing/2015/06/chart">
            <c:ext xmlns:c16="http://schemas.microsoft.com/office/drawing/2014/chart" uri="{C3380CC4-5D6E-409C-BE32-E72D297353CC}">
              <c16:uniqueId val="{00000000-D78F-4A50-AF9C-A4CD0A25C893}"/>
            </c:ext>
          </c:extLst>
        </c:ser>
        <c:dLbls>
          <c:showLegendKey val="0"/>
          <c:showVal val="0"/>
          <c:showCatName val="0"/>
          <c:showSerName val="0"/>
          <c:showPercent val="0"/>
          <c:showBubbleSize val="0"/>
        </c:dLbls>
        <c:gapWidth val="150"/>
        <c:axId val="497807336"/>
        <c:axId val="49780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147.11000000000001</c:v>
                </c:pt>
                <c:pt idx="1">
                  <c:v>148.37</c:v>
                </c:pt>
                <c:pt idx="2">
                  <c:v>149.02000000000001</c:v>
                </c:pt>
                <c:pt idx="3">
                  <c:v>137.09</c:v>
                </c:pt>
                <c:pt idx="4">
                  <c:v>127.98</c:v>
                </c:pt>
              </c:numCache>
            </c:numRef>
          </c:val>
          <c:smooth val="0"/>
          <c:extLst xmlns:c16r2="http://schemas.microsoft.com/office/drawing/2015/06/chart">
            <c:ext xmlns:c16="http://schemas.microsoft.com/office/drawing/2014/chart" uri="{C3380CC4-5D6E-409C-BE32-E72D297353CC}">
              <c16:uniqueId val="{00000001-D78F-4A50-AF9C-A4CD0A25C893}"/>
            </c:ext>
          </c:extLst>
        </c:ser>
        <c:dLbls>
          <c:showLegendKey val="0"/>
          <c:showVal val="0"/>
          <c:showCatName val="0"/>
          <c:showSerName val="0"/>
          <c:showPercent val="0"/>
          <c:showBubbleSize val="0"/>
        </c:dLbls>
        <c:marker val="1"/>
        <c:smooth val="0"/>
        <c:axId val="497807336"/>
        <c:axId val="497801848"/>
      </c:lineChart>
      <c:dateAx>
        <c:axId val="497807336"/>
        <c:scaling>
          <c:orientation val="minMax"/>
        </c:scaling>
        <c:delete val="1"/>
        <c:axPos val="b"/>
        <c:numFmt formatCode="&quot;H&quot;yy" sourceLinked="1"/>
        <c:majorTickMark val="none"/>
        <c:minorTickMark val="none"/>
        <c:tickLblPos val="none"/>
        <c:crossAx val="497801848"/>
        <c:crosses val="autoZero"/>
        <c:auto val="1"/>
        <c:lblOffset val="100"/>
        <c:baseTimeUnit val="years"/>
      </c:dateAx>
      <c:valAx>
        <c:axId val="49780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0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-1.33</c:v>
                </c:pt>
                <c:pt idx="1">
                  <c:v>-35.14</c:v>
                </c:pt>
                <c:pt idx="2">
                  <c:v>-79.239999999999995</c:v>
                </c:pt>
                <c:pt idx="3">
                  <c:v>-117.44</c:v>
                </c:pt>
                <c:pt idx="4">
                  <c:v>-84.16</c:v>
                </c:pt>
              </c:numCache>
            </c:numRef>
          </c:val>
          <c:extLst xmlns:c16r2="http://schemas.microsoft.com/office/drawing/2015/06/chart">
            <c:ext xmlns:c16="http://schemas.microsoft.com/office/drawing/2014/chart" uri="{C3380CC4-5D6E-409C-BE32-E72D297353CC}">
              <c16:uniqueId val="{00000000-326E-4596-9CBE-9C14DAAAE021}"/>
            </c:ext>
          </c:extLst>
        </c:ser>
        <c:dLbls>
          <c:showLegendKey val="0"/>
          <c:showVal val="0"/>
          <c:showCatName val="0"/>
          <c:showSerName val="0"/>
          <c:showPercent val="0"/>
          <c:showBubbleSize val="0"/>
        </c:dLbls>
        <c:gapWidth val="150"/>
        <c:axId val="497811648"/>
        <c:axId val="4978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47.67</c:v>
                </c:pt>
                <c:pt idx="1">
                  <c:v>40.78</c:v>
                </c:pt>
                <c:pt idx="2">
                  <c:v>38.119999999999997</c:v>
                </c:pt>
                <c:pt idx="3">
                  <c:v>43.5</c:v>
                </c:pt>
                <c:pt idx="4">
                  <c:v>44.14</c:v>
                </c:pt>
              </c:numCache>
            </c:numRef>
          </c:val>
          <c:smooth val="0"/>
          <c:extLst xmlns:c16r2="http://schemas.microsoft.com/office/drawing/2015/06/chart">
            <c:ext xmlns:c16="http://schemas.microsoft.com/office/drawing/2014/chart" uri="{C3380CC4-5D6E-409C-BE32-E72D297353CC}">
              <c16:uniqueId val="{00000001-326E-4596-9CBE-9C14DAAAE021}"/>
            </c:ext>
          </c:extLst>
        </c:ser>
        <c:dLbls>
          <c:showLegendKey val="0"/>
          <c:showVal val="0"/>
          <c:showCatName val="0"/>
          <c:showSerName val="0"/>
          <c:showPercent val="0"/>
          <c:showBubbleSize val="0"/>
        </c:dLbls>
        <c:marker val="1"/>
        <c:smooth val="0"/>
        <c:axId val="497811648"/>
        <c:axId val="497806944"/>
      </c:lineChart>
      <c:dateAx>
        <c:axId val="497811648"/>
        <c:scaling>
          <c:orientation val="minMax"/>
        </c:scaling>
        <c:delete val="1"/>
        <c:axPos val="b"/>
        <c:numFmt formatCode="&quot;H&quot;yy" sourceLinked="1"/>
        <c:majorTickMark val="none"/>
        <c:minorTickMark val="none"/>
        <c:tickLblPos val="none"/>
        <c:crossAx val="497806944"/>
        <c:crosses val="autoZero"/>
        <c:auto val="1"/>
        <c:lblOffset val="100"/>
        <c:baseTimeUnit val="years"/>
      </c:dateAx>
      <c:valAx>
        <c:axId val="4978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5916.93</c:v>
                </c:pt>
                <c:pt idx="1">
                  <c:v>5533.92</c:v>
                </c:pt>
                <c:pt idx="2">
                  <c:v>4539.03</c:v>
                </c:pt>
                <c:pt idx="3">
                  <c:v>4301.16</c:v>
                </c:pt>
                <c:pt idx="4">
                  <c:v>3984.9</c:v>
                </c:pt>
              </c:numCache>
            </c:numRef>
          </c:val>
          <c:extLst xmlns:c16r2="http://schemas.microsoft.com/office/drawing/2015/06/chart">
            <c:ext xmlns:c16="http://schemas.microsoft.com/office/drawing/2014/chart" uri="{C3380CC4-5D6E-409C-BE32-E72D297353CC}">
              <c16:uniqueId val="{00000000-CBB4-4053-BFB4-E3277DF181F3}"/>
            </c:ext>
          </c:extLst>
        </c:ser>
        <c:dLbls>
          <c:showLegendKey val="0"/>
          <c:showVal val="0"/>
          <c:showCatName val="0"/>
          <c:showSerName val="0"/>
          <c:showPercent val="0"/>
          <c:showBubbleSize val="0"/>
        </c:dLbls>
        <c:gapWidth val="150"/>
        <c:axId val="497806160"/>
        <c:axId val="49780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xmlns:c16r2="http://schemas.microsoft.com/office/drawing/2015/06/chart">
            <c:ext xmlns:c16="http://schemas.microsoft.com/office/drawing/2014/chart" uri="{C3380CC4-5D6E-409C-BE32-E72D297353CC}">
              <c16:uniqueId val="{00000001-CBB4-4053-BFB4-E3277DF181F3}"/>
            </c:ext>
          </c:extLst>
        </c:ser>
        <c:dLbls>
          <c:showLegendKey val="0"/>
          <c:showVal val="0"/>
          <c:showCatName val="0"/>
          <c:showSerName val="0"/>
          <c:showPercent val="0"/>
          <c:showBubbleSize val="0"/>
        </c:dLbls>
        <c:marker val="1"/>
        <c:smooth val="0"/>
        <c:axId val="497806160"/>
        <c:axId val="497803024"/>
      </c:lineChart>
      <c:dateAx>
        <c:axId val="497806160"/>
        <c:scaling>
          <c:orientation val="minMax"/>
        </c:scaling>
        <c:delete val="1"/>
        <c:axPos val="b"/>
        <c:numFmt formatCode="&quot;H&quot;yy" sourceLinked="1"/>
        <c:majorTickMark val="none"/>
        <c:minorTickMark val="none"/>
        <c:tickLblPos val="none"/>
        <c:crossAx val="497803024"/>
        <c:crosses val="autoZero"/>
        <c:auto val="1"/>
        <c:lblOffset val="100"/>
        <c:baseTimeUnit val="years"/>
      </c:dateAx>
      <c:valAx>
        <c:axId val="49780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0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28.7</c:v>
                </c:pt>
                <c:pt idx="1">
                  <c:v>73.38</c:v>
                </c:pt>
                <c:pt idx="2">
                  <c:v>97.31</c:v>
                </c:pt>
                <c:pt idx="3">
                  <c:v>70.760000000000005</c:v>
                </c:pt>
                <c:pt idx="4">
                  <c:v>68.540000000000006</c:v>
                </c:pt>
              </c:numCache>
            </c:numRef>
          </c:val>
          <c:extLst xmlns:c16r2="http://schemas.microsoft.com/office/drawing/2015/06/chart">
            <c:ext xmlns:c16="http://schemas.microsoft.com/office/drawing/2014/chart" uri="{C3380CC4-5D6E-409C-BE32-E72D297353CC}">
              <c16:uniqueId val="{00000000-0504-4207-A1FC-0B22F10D1D95}"/>
            </c:ext>
          </c:extLst>
        </c:ser>
        <c:dLbls>
          <c:showLegendKey val="0"/>
          <c:showVal val="0"/>
          <c:showCatName val="0"/>
          <c:showSerName val="0"/>
          <c:showPercent val="0"/>
          <c:showBubbleSize val="0"/>
        </c:dLbls>
        <c:gapWidth val="150"/>
        <c:axId val="497806552"/>
        <c:axId val="4978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xmlns:c16r2="http://schemas.microsoft.com/office/drawing/2015/06/chart">
            <c:ext xmlns:c16="http://schemas.microsoft.com/office/drawing/2014/chart" uri="{C3380CC4-5D6E-409C-BE32-E72D297353CC}">
              <c16:uniqueId val="{00000001-0504-4207-A1FC-0B22F10D1D95}"/>
            </c:ext>
          </c:extLst>
        </c:ser>
        <c:dLbls>
          <c:showLegendKey val="0"/>
          <c:showVal val="0"/>
          <c:showCatName val="0"/>
          <c:showSerName val="0"/>
          <c:showPercent val="0"/>
          <c:showBubbleSize val="0"/>
        </c:dLbls>
        <c:marker val="1"/>
        <c:smooth val="0"/>
        <c:axId val="497806552"/>
        <c:axId val="497802240"/>
      </c:lineChart>
      <c:dateAx>
        <c:axId val="497806552"/>
        <c:scaling>
          <c:orientation val="minMax"/>
        </c:scaling>
        <c:delete val="1"/>
        <c:axPos val="b"/>
        <c:numFmt formatCode="&quot;H&quot;yy" sourceLinked="1"/>
        <c:majorTickMark val="none"/>
        <c:minorTickMark val="none"/>
        <c:tickLblPos val="none"/>
        <c:crossAx val="497802240"/>
        <c:crosses val="autoZero"/>
        <c:auto val="1"/>
        <c:lblOffset val="100"/>
        <c:baseTimeUnit val="years"/>
      </c:dateAx>
      <c:valAx>
        <c:axId val="4978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0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472.24</c:v>
                </c:pt>
                <c:pt idx="1">
                  <c:v>184.88</c:v>
                </c:pt>
                <c:pt idx="2">
                  <c:v>161.43</c:v>
                </c:pt>
                <c:pt idx="3">
                  <c:v>221.74</c:v>
                </c:pt>
                <c:pt idx="4">
                  <c:v>228.76</c:v>
                </c:pt>
              </c:numCache>
            </c:numRef>
          </c:val>
          <c:extLst xmlns:c16r2="http://schemas.microsoft.com/office/drawing/2015/06/chart">
            <c:ext xmlns:c16="http://schemas.microsoft.com/office/drawing/2014/chart" uri="{C3380CC4-5D6E-409C-BE32-E72D297353CC}">
              <c16:uniqueId val="{00000000-095A-49E1-B1CE-E6829465C6CE}"/>
            </c:ext>
          </c:extLst>
        </c:ser>
        <c:dLbls>
          <c:showLegendKey val="0"/>
          <c:showVal val="0"/>
          <c:showCatName val="0"/>
          <c:showSerName val="0"/>
          <c:showPercent val="0"/>
          <c:showBubbleSize val="0"/>
        </c:dLbls>
        <c:gapWidth val="150"/>
        <c:axId val="497808512"/>
        <c:axId val="4978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xmlns:c16r2="http://schemas.microsoft.com/office/drawing/2015/06/chart">
            <c:ext xmlns:c16="http://schemas.microsoft.com/office/drawing/2014/chart" uri="{C3380CC4-5D6E-409C-BE32-E72D297353CC}">
              <c16:uniqueId val="{00000001-095A-49E1-B1CE-E6829465C6CE}"/>
            </c:ext>
          </c:extLst>
        </c:ser>
        <c:dLbls>
          <c:showLegendKey val="0"/>
          <c:showVal val="0"/>
          <c:showCatName val="0"/>
          <c:showSerName val="0"/>
          <c:showPercent val="0"/>
          <c:showBubbleSize val="0"/>
        </c:dLbls>
        <c:marker val="1"/>
        <c:smooth val="0"/>
        <c:axId val="497808512"/>
        <c:axId val="497813216"/>
      </c:lineChart>
      <c:dateAx>
        <c:axId val="497808512"/>
        <c:scaling>
          <c:orientation val="minMax"/>
        </c:scaling>
        <c:delete val="1"/>
        <c:axPos val="b"/>
        <c:numFmt formatCode="&quot;H&quot;yy" sourceLinked="1"/>
        <c:majorTickMark val="none"/>
        <c:minorTickMark val="none"/>
        <c:tickLblPos val="none"/>
        <c:crossAx val="497813216"/>
        <c:crosses val="autoZero"/>
        <c:auto val="1"/>
        <c:lblOffset val="100"/>
        <c:baseTimeUnit val="years"/>
      </c:dateAx>
      <c:valAx>
        <c:axId val="4978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矢巾町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27377</v>
      </c>
      <c r="AM8" s="69"/>
      <c r="AN8" s="69"/>
      <c r="AO8" s="69"/>
      <c r="AP8" s="69"/>
      <c r="AQ8" s="69"/>
      <c r="AR8" s="69"/>
      <c r="AS8" s="69"/>
      <c r="AT8" s="68">
        <f>データ!T6</f>
        <v>67.319999999999993</v>
      </c>
      <c r="AU8" s="68"/>
      <c r="AV8" s="68"/>
      <c r="AW8" s="68"/>
      <c r="AX8" s="68"/>
      <c r="AY8" s="68"/>
      <c r="AZ8" s="68"/>
      <c r="BA8" s="68"/>
      <c r="BB8" s="68">
        <f>データ!U6</f>
        <v>406.67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58.91</v>
      </c>
      <c r="J10" s="68"/>
      <c r="K10" s="68"/>
      <c r="L10" s="68"/>
      <c r="M10" s="68"/>
      <c r="N10" s="68"/>
      <c r="O10" s="68"/>
      <c r="P10" s="68">
        <f>データ!P6</f>
        <v>17.37</v>
      </c>
      <c r="Q10" s="68"/>
      <c r="R10" s="68"/>
      <c r="S10" s="68"/>
      <c r="T10" s="68"/>
      <c r="U10" s="68"/>
      <c r="V10" s="68"/>
      <c r="W10" s="68">
        <f>データ!Q6</f>
        <v>80.36</v>
      </c>
      <c r="X10" s="68"/>
      <c r="Y10" s="68"/>
      <c r="Z10" s="68"/>
      <c r="AA10" s="68"/>
      <c r="AB10" s="68"/>
      <c r="AC10" s="68"/>
      <c r="AD10" s="69">
        <f>データ!R6</f>
        <v>3162</v>
      </c>
      <c r="AE10" s="69"/>
      <c r="AF10" s="69"/>
      <c r="AG10" s="69"/>
      <c r="AH10" s="69"/>
      <c r="AI10" s="69"/>
      <c r="AJ10" s="69"/>
      <c r="AK10" s="2"/>
      <c r="AL10" s="69">
        <f>データ!V6</f>
        <v>4730</v>
      </c>
      <c r="AM10" s="69"/>
      <c r="AN10" s="69"/>
      <c r="AO10" s="69"/>
      <c r="AP10" s="69"/>
      <c r="AQ10" s="69"/>
      <c r="AR10" s="69"/>
      <c r="AS10" s="69"/>
      <c r="AT10" s="68">
        <f>データ!W6</f>
        <v>20.059999999999999</v>
      </c>
      <c r="AU10" s="68"/>
      <c r="AV10" s="68"/>
      <c r="AW10" s="68"/>
      <c r="AX10" s="68"/>
      <c r="AY10" s="68"/>
      <c r="AZ10" s="68"/>
      <c r="BA10" s="68"/>
      <c r="BB10" s="68">
        <f>データ!X6</f>
        <v>235.79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ugwhdTQTQf6zzl98tQ65HctnFoAqVAOrH2QkFlz807CULWj9dfeFKkuZP0ybPzkq0qQy84hZUlndLesJ2NChbQ==" saltValue="Jg5G8alAYw2JeFpH7Ei1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33227</v>
      </c>
      <c r="D6" s="33">
        <f t="shared" si="3"/>
        <v>46</v>
      </c>
      <c r="E6" s="33">
        <f t="shared" si="3"/>
        <v>17</v>
      </c>
      <c r="F6" s="33">
        <f t="shared" si="3"/>
        <v>5</v>
      </c>
      <c r="G6" s="33">
        <f t="shared" si="3"/>
        <v>0</v>
      </c>
      <c r="H6" s="33" t="str">
        <f t="shared" si="3"/>
        <v>岩手県　矢巾町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58.91</v>
      </c>
      <c r="P6" s="34">
        <f t="shared" si="3"/>
        <v>17.37</v>
      </c>
      <c r="Q6" s="34">
        <f t="shared" si="3"/>
        <v>80.36</v>
      </c>
      <c r="R6" s="34">
        <f t="shared" si="3"/>
        <v>3162</v>
      </c>
      <c r="S6" s="34">
        <f t="shared" si="3"/>
        <v>27377</v>
      </c>
      <c r="T6" s="34">
        <f t="shared" si="3"/>
        <v>67.319999999999993</v>
      </c>
      <c r="U6" s="34">
        <f t="shared" si="3"/>
        <v>406.67</v>
      </c>
      <c r="V6" s="34">
        <f t="shared" si="3"/>
        <v>4730</v>
      </c>
      <c r="W6" s="34">
        <f t="shared" si="3"/>
        <v>20.059999999999999</v>
      </c>
      <c r="X6" s="34">
        <f t="shared" si="3"/>
        <v>235.79</v>
      </c>
      <c r="Y6" s="35">
        <f>IF(Y7="",NA(),Y7)</f>
        <v>122.79</v>
      </c>
      <c r="Z6" s="35">
        <f t="shared" ref="Z6:AH6" si="4">IF(Z7="",NA(),Z7)</f>
        <v>48.78</v>
      </c>
      <c r="AA6" s="35">
        <f t="shared" si="4"/>
        <v>93.67</v>
      </c>
      <c r="AB6" s="35">
        <f t="shared" si="4"/>
        <v>94.8</v>
      </c>
      <c r="AC6" s="35">
        <f t="shared" si="4"/>
        <v>132.53</v>
      </c>
      <c r="AD6" s="35">
        <f t="shared" si="4"/>
        <v>99.93</v>
      </c>
      <c r="AE6" s="35">
        <f t="shared" si="4"/>
        <v>97.34</v>
      </c>
      <c r="AF6" s="35">
        <f t="shared" si="4"/>
        <v>100.99</v>
      </c>
      <c r="AG6" s="35">
        <f t="shared" si="4"/>
        <v>101.27</v>
      </c>
      <c r="AH6" s="35">
        <f t="shared" si="4"/>
        <v>101.91</v>
      </c>
      <c r="AI6" s="34" t="str">
        <f>IF(AI7="","",IF(AI7="-","【-】","【"&amp;SUBSTITUTE(TEXT(AI7,"#,##0.00"),"-","△")&amp;"】"))</f>
        <v>【102.97】</v>
      </c>
      <c r="AJ6" s="34">
        <f>IF(AJ7="",NA(),AJ7)</f>
        <v>0</v>
      </c>
      <c r="AK6" s="35">
        <f t="shared" ref="AK6:AS6" si="5">IF(AK7="",NA(),AK7)</f>
        <v>332.91</v>
      </c>
      <c r="AL6" s="35">
        <f t="shared" si="5"/>
        <v>325.77</v>
      </c>
      <c r="AM6" s="35">
        <f t="shared" si="5"/>
        <v>361.33</v>
      </c>
      <c r="AN6" s="35">
        <f t="shared" si="5"/>
        <v>173.32</v>
      </c>
      <c r="AO6" s="35">
        <f t="shared" si="5"/>
        <v>147.11000000000001</v>
      </c>
      <c r="AP6" s="35">
        <f t="shared" si="5"/>
        <v>148.37</v>
      </c>
      <c r="AQ6" s="35">
        <f t="shared" si="5"/>
        <v>149.02000000000001</v>
      </c>
      <c r="AR6" s="35">
        <f t="shared" si="5"/>
        <v>137.09</v>
      </c>
      <c r="AS6" s="35">
        <f t="shared" si="5"/>
        <v>127.98</v>
      </c>
      <c r="AT6" s="34" t="str">
        <f>IF(AT7="","",IF(AT7="-","【-】","【"&amp;SUBSTITUTE(TEXT(AT7,"#,##0.00"),"-","△")&amp;"】"))</f>
        <v>【165.48】</v>
      </c>
      <c r="AU6" s="35">
        <f>IF(AU7="",NA(),AU7)</f>
        <v>-1.33</v>
      </c>
      <c r="AV6" s="35">
        <f t="shared" ref="AV6:BD6" si="6">IF(AV7="",NA(),AV7)</f>
        <v>-35.14</v>
      </c>
      <c r="AW6" s="35">
        <f t="shared" si="6"/>
        <v>-79.239999999999995</v>
      </c>
      <c r="AX6" s="35">
        <f t="shared" si="6"/>
        <v>-117.44</v>
      </c>
      <c r="AY6" s="35">
        <f t="shared" si="6"/>
        <v>-84.16</v>
      </c>
      <c r="AZ6" s="35">
        <f t="shared" si="6"/>
        <v>47.67</v>
      </c>
      <c r="BA6" s="35">
        <f t="shared" si="6"/>
        <v>40.78</v>
      </c>
      <c r="BB6" s="35">
        <f t="shared" si="6"/>
        <v>38.119999999999997</v>
      </c>
      <c r="BC6" s="35">
        <f t="shared" si="6"/>
        <v>43.5</v>
      </c>
      <c r="BD6" s="35">
        <f t="shared" si="6"/>
        <v>44.14</v>
      </c>
      <c r="BE6" s="34" t="str">
        <f>IF(BE7="","",IF(BE7="-","【-】","【"&amp;SUBSTITUTE(TEXT(BE7,"#,##0.00"),"-","△")&amp;"】"))</f>
        <v>【33.84】</v>
      </c>
      <c r="BF6" s="35">
        <f>IF(BF7="",NA(),BF7)</f>
        <v>5916.93</v>
      </c>
      <c r="BG6" s="35">
        <f t="shared" ref="BG6:BO6" si="7">IF(BG7="",NA(),BG7)</f>
        <v>5533.92</v>
      </c>
      <c r="BH6" s="35">
        <f t="shared" si="7"/>
        <v>4539.03</v>
      </c>
      <c r="BI6" s="35">
        <f t="shared" si="7"/>
        <v>4301.16</v>
      </c>
      <c r="BJ6" s="35">
        <f t="shared" si="7"/>
        <v>3984.9</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28.7</v>
      </c>
      <c r="BR6" s="35">
        <f t="shared" ref="BR6:BZ6" si="8">IF(BR7="",NA(),BR7)</f>
        <v>73.38</v>
      </c>
      <c r="BS6" s="35">
        <f t="shared" si="8"/>
        <v>97.31</v>
      </c>
      <c r="BT6" s="35">
        <f t="shared" si="8"/>
        <v>70.760000000000005</v>
      </c>
      <c r="BU6" s="35">
        <f t="shared" si="8"/>
        <v>68.540000000000006</v>
      </c>
      <c r="BV6" s="35">
        <f t="shared" si="8"/>
        <v>59.3</v>
      </c>
      <c r="BW6" s="35">
        <f t="shared" si="8"/>
        <v>59.83</v>
      </c>
      <c r="BX6" s="35">
        <f t="shared" si="8"/>
        <v>65.33</v>
      </c>
      <c r="BY6" s="35">
        <f t="shared" si="8"/>
        <v>65.39</v>
      </c>
      <c r="BZ6" s="35">
        <f t="shared" si="8"/>
        <v>65.37</v>
      </c>
      <c r="CA6" s="34" t="str">
        <f>IF(CA7="","",IF(CA7="-","【-】","【"&amp;SUBSTITUTE(TEXT(CA7,"#,##0.00"),"-","△")&amp;"】"))</f>
        <v>【59.59】</v>
      </c>
      <c r="CB6" s="35">
        <f>IF(CB7="",NA(),CB7)</f>
        <v>472.24</v>
      </c>
      <c r="CC6" s="35">
        <f t="shared" ref="CC6:CK6" si="9">IF(CC7="",NA(),CC7)</f>
        <v>184.88</v>
      </c>
      <c r="CD6" s="35">
        <f t="shared" si="9"/>
        <v>161.43</v>
      </c>
      <c r="CE6" s="35">
        <f t="shared" si="9"/>
        <v>221.74</v>
      </c>
      <c r="CF6" s="35">
        <f t="shared" si="9"/>
        <v>228.76</v>
      </c>
      <c r="CG6" s="35">
        <f t="shared" si="9"/>
        <v>248.14</v>
      </c>
      <c r="CH6" s="35">
        <f t="shared" si="9"/>
        <v>246.66</v>
      </c>
      <c r="CI6" s="35">
        <f t="shared" si="9"/>
        <v>227.43</v>
      </c>
      <c r="CJ6" s="35">
        <f t="shared" si="9"/>
        <v>230.88</v>
      </c>
      <c r="CK6" s="35">
        <f t="shared" si="9"/>
        <v>228.99</v>
      </c>
      <c r="CL6" s="34" t="str">
        <f>IF(CL7="","",IF(CL7="-","【-】","【"&amp;SUBSTITUTE(TEXT(CL7,"#,##0.00"),"-","△")&amp;"】"))</f>
        <v>【257.86】</v>
      </c>
      <c r="CM6" s="35">
        <f>IF(CM7="",NA(),CM7)</f>
        <v>62.9</v>
      </c>
      <c r="CN6" s="35">
        <f t="shared" ref="CN6:CV6" si="10">IF(CN7="",NA(),CN7)</f>
        <v>63.09</v>
      </c>
      <c r="CO6" s="35">
        <f t="shared" si="10"/>
        <v>64.510000000000005</v>
      </c>
      <c r="CP6" s="35">
        <f t="shared" si="10"/>
        <v>59.14</v>
      </c>
      <c r="CQ6" s="35">
        <f t="shared" si="10"/>
        <v>52.17</v>
      </c>
      <c r="CR6" s="35">
        <f t="shared" si="10"/>
        <v>57.3</v>
      </c>
      <c r="CS6" s="35">
        <f t="shared" si="10"/>
        <v>56</v>
      </c>
      <c r="CT6" s="35">
        <f t="shared" si="10"/>
        <v>56.01</v>
      </c>
      <c r="CU6" s="35">
        <f t="shared" si="10"/>
        <v>56.72</v>
      </c>
      <c r="CV6" s="35">
        <f t="shared" si="10"/>
        <v>54.06</v>
      </c>
      <c r="CW6" s="34" t="str">
        <f>IF(CW7="","",IF(CW7="-","【-】","【"&amp;SUBSTITUTE(TEXT(CW7,"#,##0.00"),"-","△")&amp;"】"))</f>
        <v>【51.30】</v>
      </c>
      <c r="CX6" s="35">
        <f>IF(CX7="",NA(),CX7)</f>
        <v>93.77</v>
      </c>
      <c r="CY6" s="35">
        <f t="shared" ref="CY6:DG6" si="11">IF(CY7="",NA(),CY7)</f>
        <v>95.4</v>
      </c>
      <c r="CZ6" s="35">
        <f t="shared" si="11"/>
        <v>93.19</v>
      </c>
      <c r="DA6" s="35">
        <f t="shared" si="11"/>
        <v>93.51</v>
      </c>
      <c r="DB6" s="35">
        <f t="shared" si="11"/>
        <v>93.02</v>
      </c>
      <c r="DC6" s="35">
        <f t="shared" si="11"/>
        <v>89.43</v>
      </c>
      <c r="DD6" s="35">
        <f t="shared" si="11"/>
        <v>89.51</v>
      </c>
      <c r="DE6" s="35">
        <f t="shared" si="11"/>
        <v>89.77</v>
      </c>
      <c r="DF6" s="35">
        <f t="shared" si="11"/>
        <v>90.04</v>
      </c>
      <c r="DG6" s="35">
        <f t="shared" si="11"/>
        <v>90.11</v>
      </c>
      <c r="DH6" s="34" t="str">
        <f>IF(DH7="","",IF(DH7="-","【-】","【"&amp;SUBSTITUTE(TEXT(DH7,"#,##0.00"),"-","△")&amp;"】"))</f>
        <v>【86.22】</v>
      </c>
      <c r="DI6" s="35">
        <f>IF(DI7="",NA(),DI7)</f>
        <v>10.130000000000001</v>
      </c>
      <c r="DJ6" s="35">
        <f t="shared" ref="DJ6:DR6" si="12">IF(DJ7="",NA(),DJ7)</f>
        <v>12.81</v>
      </c>
      <c r="DK6" s="35">
        <f t="shared" si="12"/>
        <v>15.49</v>
      </c>
      <c r="DL6" s="35">
        <f t="shared" si="12"/>
        <v>18.03</v>
      </c>
      <c r="DM6" s="35">
        <f t="shared" si="12"/>
        <v>20.72</v>
      </c>
      <c r="DN6" s="35">
        <f t="shared" si="12"/>
        <v>20.350000000000001</v>
      </c>
      <c r="DO6" s="35">
        <f t="shared" si="12"/>
        <v>21.33</v>
      </c>
      <c r="DP6" s="35">
        <f t="shared" si="12"/>
        <v>22.69</v>
      </c>
      <c r="DQ6" s="35">
        <f t="shared" si="12"/>
        <v>24.32</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8" s="36" customFormat="1" x14ac:dyDescent="0.15">
      <c r="A7" s="28"/>
      <c r="B7" s="37">
        <v>2019</v>
      </c>
      <c r="C7" s="37">
        <v>33227</v>
      </c>
      <c r="D7" s="37">
        <v>46</v>
      </c>
      <c r="E7" s="37">
        <v>17</v>
      </c>
      <c r="F7" s="37">
        <v>5</v>
      </c>
      <c r="G7" s="37">
        <v>0</v>
      </c>
      <c r="H7" s="37" t="s">
        <v>95</v>
      </c>
      <c r="I7" s="37" t="s">
        <v>96</v>
      </c>
      <c r="J7" s="37" t="s">
        <v>97</v>
      </c>
      <c r="K7" s="37" t="s">
        <v>98</v>
      </c>
      <c r="L7" s="37" t="s">
        <v>99</v>
      </c>
      <c r="M7" s="37" t="s">
        <v>100</v>
      </c>
      <c r="N7" s="38" t="s">
        <v>101</v>
      </c>
      <c r="O7" s="38">
        <v>58.91</v>
      </c>
      <c r="P7" s="38">
        <v>17.37</v>
      </c>
      <c r="Q7" s="38">
        <v>80.36</v>
      </c>
      <c r="R7" s="38">
        <v>3162</v>
      </c>
      <c r="S7" s="38">
        <v>27377</v>
      </c>
      <c r="T7" s="38">
        <v>67.319999999999993</v>
      </c>
      <c r="U7" s="38">
        <v>406.67</v>
      </c>
      <c r="V7" s="38">
        <v>4730</v>
      </c>
      <c r="W7" s="38">
        <v>20.059999999999999</v>
      </c>
      <c r="X7" s="38">
        <v>235.79</v>
      </c>
      <c r="Y7" s="38">
        <v>122.79</v>
      </c>
      <c r="Z7" s="38">
        <v>48.78</v>
      </c>
      <c r="AA7" s="38">
        <v>93.67</v>
      </c>
      <c r="AB7" s="38">
        <v>94.8</v>
      </c>
      <c r="AC7" s="38">
        <v>132.53</v>
      </c>
      <c r="AD7" s="38">
        <v>99.93</v>
      </c>
      <c r="AE7" s="38">
        <v>97.34</v>
      </c>
      <c r="AF7" s="38">
        <v>100.99</v>
      </c>
      <c r="AG7" s="38">
        <v>101.27</v>
      </c>
      <c r="AH7" s="38">
        <v>101.91</v>
      </c>
      <c r="AI7" s="38">
        <v>102.97</v>
      </c>
      <c r="AJ7" s="38">
        <v>0</v>
      </c>
      <c r="AK7" s="38">
        <v>332.91</v>
      </c>
      <c r="AL7" s="38">
        <v>325.77</v>
      </c>
      <c r="AM7" s="38">
        <v>361.33</v>
      </c>
      <c r="AN7" s="38">
        <v>173.32</v>
      </c>
      <c r="AO7" s="38">
        <v>147.11000000000001</v>
      </c>
      <c r="AP7" s="38">
        <v>148.37</v>
      </c>
      <c r="AQ7" s="38">
        <v>149.02000000000001</v>
      </c>
      <c r="AR7" s="38">
        <v>137.09</v>
      </c>
      <c r="AS7" s="38">
        <v>127.98</v>
      </c>
      <c r="AT7" s="38">
        <v>165.48</v>
      </c>
      <c r="AU7" s="38">
        <v>-1.33</v>
      </c>
      <c r="AV7" s="38">
        <v>-35.14</v>
      </c>
      <c r="AW7" s="38">
        <v>-79.239999999999995</v>
      </c>
      <c r="AX7" s="38">
        <v>-117.44</v>
      </c>
      <c r="AY7" s="38">
        <v>-84.16</v>
      </c>
      <c r="AZ7" s="38">
        <v>47.67</v>
      </c>
      <c r="BA7" s="38">
        <v>40.78</v>
      </c>
      <c r="BB7" s="38">
        <v>38.119999999999997</v>
      </c>
      <c r="BC7" s="38">
        <v>43.5</v>
      </c>
      <c r="BD7" s="38">
        <v>44.14</v>
      </c>
      <c r="BE7" s="38">
        <v>33.840000000000003</v>
      </c>
      <c r="BF7" s="38">
        <v>5916.93</v>
      </c>
      <c r="BG7" s="38">
        <v>5533.92</v>
      </c>
      <c r="BH7" s="38">
        <v>4539.03</v>
      </c>
      <c r="BI7" s="38">
        <v>4301.16</v>
      </c>
      <c r="BJ7" s="38">
        <v>3984.9</v>
      </c>
      <c r="BK7" s="38">
        <v>721.43</v>
      </c>
      <c r="BL7" s="38">
        <v>685.34</v>
      </c>
      <c r="BM7" s="38">
        <v>684.74</v>
      </c>
      <c r="BN7" s="38">
        <v>654.91999999999996</v>
      </c>
      <c r="BO7" s="38">
        <v>654.71</v>
      </c>
      <c r="BP7" s="38">
        <v>765.47</v>
      </c>
      <c r="BQ7" s="38">
        <v>28.7</v>
      </c>
      <c r="BR7" s="38">
        <v>73.38</v>
      </c>
      <c r="BS7" s="38">
        <v>97.31</v>
      </c>
      <c r="BT7" s="38">
        <v>70.760000000000005</v>
      </c>
      <c r="BU7" s="38">
        <v>68.540000000000006</v>
      </c>
      <c r="BV7" s="38">
        <v>59.3</v>
      </c>
      <c r="BW7" s="38">
        <v>59.83</v>
      </c>
      <c r="BX7" s="38">
        <v>65.33</v>
      </c>
      <c r="BY7" s="38">
        <v>65.39</v>
      </c>
      <c r="BZ7" s="38">
        <v>65.37</v>
      </c>
      <c r="CA7" s="38">
        <v>59.59</v>
      </c>
      <c r="CB7" s="38">
        <v>472.24</v>
      </c>
      <c r="CC7" s="38">
        <v>184.88</v>
      </c>
      <c r="CD7" s="38">
        <v>161.43</v>
      </c>
      <c r="CE7" s="38">
        <v>221.74</v>
      </c>
      <c r="CF7" s="38">
        <v>228.76</v>
      </c>
      <c r="CG7" s="38">
        <v>248.14</v>
      </c>
      <c r="CH7" s="38">
        <v>246.66</v>
      </c>
      <c r="CI7" s="38">
        <v>227.43</v>
      </c>
      <c r="CJ7" s="38">
        <v>230.88</v>
      </c>
      <c r="CK7" s="38">
        <v>228.99</v>
      </c>
      <c r="CL7" s="38">
        <v>257.86</v>
      </c>
      <c r="CM7" s="38">
        <v>62.9</v>
      </c>
      <c r="CN7" s="38">
        <v>63.09</v>
      </c>
      <c r="CO7" s="38">
        <v>64.510000000000005</v>
      </c>
      <c r="CP7" s="38">
        <v>59.14</v>
      </c>
      <c r="CQ7" s="38">
        <v>52.17</v>
      </c>
      <c r="CR7" s="38">
        <v>57.3</v>
      </c>
      <c r="CS7" s="38">
        <v>56</v>
      </c>
      <c r="CT7" s="38">
        <v>56.01</v>
      </c>
      <c r="CU7" s="38">
        <v>56.72</v>
      </c>
      <c r="CV7" s="38">
        <v>54.06</v>
      </c>
      <c r="CW7" s="38">
        <v>51.3</v>
      </c>
      <c r="CX7" s="38">
        <v>93.77</v>
      </c>
      <c r="CY7" s="38">
        <v>95.4</v>
      </c>
      <c r="CZ7" s="38">
        <v>93.19</v>
      </c>
      <c r="DA7" s="38">
        <v>93.51</v>
      </c>
      <c r="DB7" s="38">
        <v>93.02</v>
      </c>
      <c r="DC7" s="38">
        <v>89.43</v>
      </c>
      <c r="DD7" s="38">
        <v>89.51</v>
      </c>
      <c r="DE7" s="38">
        <v>89.77</v>
      </c>
      <c r="DF7" s="38">
        <v>90.04</v>
      </c>
      <c r="DG7" s="38">
        <v>90.11</v>
      </c>
      <c r="DH7" s="38">
        <v>86.22</v>
      </c>
      <c r="DI7" s="38">
        <v>10.130000000000001</v>
      </c>
      <c r="DJ7" s="38">
        <v>12.81</v>
      </c>
      <c r="DK7" s="38">
        <v>15.49</v>
      </c>
      <c r="DL7" s="38">
        <v>18.03</v>
      </c>
      <c r="DM7" s="38">
        <v>20.72</v>
      </c>
      <c r="DN7" s="38">
        <v>20.350000000000001</v>
      </c>
      <c r="DO7" s="38">
        <v>21.33</v>
      </c>
      <c r="DP7" s="38">
        <v>22.69</v>
      </c>
      <c r="DQ7" s="38">
        <v>24.32</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0.11</v>
      </c>
      <c r="EK7" s="38">
        <v>0.05</v>
      </c>
      <c r="EL7" s="38">
        <v>0.44</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雄大</cp:lastModifiedBy>
  <cp:lastPrinted>2021-01-25T02:04:29Z</cp:lastPrinted>
  <dcterms:created xsi:type="dcterms:W3CDTF">2020-12-04T02:35:29Z</dcterms:created>
  <dcterms:modified xsi:type="dcterms:W3CDTF">2021-01-25T02:14:42Z</dcterms:modified>
  <cp:category/>
</cp:coreProperties>
</file>