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shiwa-main\45_下水道課\020@《業務管理室》\財務\財政状況公表\経営比較分析表\R01\18_紫波町\"/>
    </mc:Choice>
  </mc:AlternateContent>
  <xr:revisionPtr revIDLastSave="0" documentId="13_ncr:1_{CE48F8EF-A3D0-49E0-AEA2-58CEC4069722}" xr6:coauthVersionLast="36" xr6:coauthVersionMax="36" xr10:uidLastSave="{00000000-0000-0000-0000-000000000000}"/>
  <workbookProtection workbookAlgorithmName="SHA-512" workbookHashValue="WDAl1dnJd/8LsMFAB+dbyFkH+pl/eOb+enTeZZNAzeVV6Z4F7afNqT2qX0yfK9f54q6qJrxlvEEd+DIcMAI1tw==" workbookSaltValue="1VeahyIsHj/oag6KfRotK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<sst xmlns="http://schemas.openxmlformats.org/spreadsheetml/2006/main" count="253" uniqueCount="116">
  <si>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</si>
  <si>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</si>
  <si>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</si>
  <si>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</si>
  <si>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</si>
  <si>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</si>
  <si>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</si>
  <si>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</si>
  <si>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</si>
  <si>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</si>
  <si>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</si>
  <si>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</si>
  <si>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</si>
  <si>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</si>
  <si>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</si>
  <si>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</si>
  <si>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</si>
  <si>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</si>
  <si>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</si>
  <si>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</si>
  <si>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</si>
  <si>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</si>
  <si>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</si>
  <si>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</si>
  <si>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</si>
  <si>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</si>
  <si>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</si>
  <si>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</si>
  <si>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</si>
  <si>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</si>
  <si>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</si>
  <si>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</si>
  <si>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</si>
  <si>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</si>
  <si>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</si>
  <si>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</si>
  <si>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</si>
  <si>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</si>
  <si>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</si>
  <si>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</si>
  <si>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</si>
  <si>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</si>
  <si>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</si>
  <si>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</si>
  <si>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</si>
  <si>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</si>
  <si>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</si>
  <si>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</si>
  <si>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</si>
  <si>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</si>
  <si>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</si>
  <si>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</si>
  <si>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</si>
  <si>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</si>
  <si>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</si>
  <si>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</si>
  <si>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</si>
  <si>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</si>
  <si>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</si>
  <si>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</si>
  <si>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</si>
  <si>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</si>
  <si>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</si>
  <si>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</si>
  <si>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</si>
  <si>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</si>
  <si>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</si>
  <si>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</si>
  <si>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</si>
  <si>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</si>
  <si>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</si>
  <si>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</si>
  <si>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</si>
  <si>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</si>
  <si>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</si>
  <si>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</si>
  <si>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</si>
  <si>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</si>
  <si>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</si>
  <si>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</si>
  <si>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</si>
  <si>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</si>
  <si>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</si>
  <si>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</si>
  <si>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</si>
  <si>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</si>
  <si>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</si>
  <si>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</si>
  <si>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</si>
  <si>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</si>
  <si>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</si>
  <si>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</si>
  <si>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</si>
  <si>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</si>
  <si>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</si>
  <si>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</si>
  <si>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</si>
  <si>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</si>
  <si>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</si>
  <si>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</si>
  <si>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</si>
  <si>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</si>
  <si>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</si>
  <si>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</si>
  <si>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</si>
  <si>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</si>
  <si>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</si>
  <si>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</si>
  <si>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</si>
  <si>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</si>
  <si>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</si>
  <si>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</si>
  <si>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</si>
  <si>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平成18年度以降に整備しているため、浄化槽本体の更新時期は到来していません。しかし、附帯設備の老朽化が進んでおり、部分的な更新が必要となってきています。</t>
    <phoneticPr fontId="4"/>
  </si>
  <si>
    <t xml:space="preserve"> 建設にかかる投資額が少ないため収益的支出に占める資本費の割合は低く抑えられています。しかし、個別処理であるがゆえに非効率であり、維持管理費が割高となることから、不足分を繰入金で補てんすることにより収支均衡となっています。
　現在、維持管理費を使用料で賄えない状況にありますが、使用料単価は当町の他事業(集合処理)と比較すると高く設定されており、現状を維持する方針であるため経営改善は難しい状況にあります。</t>
    <phoneticPr fontId="4"/>
  </si>
  <si>
    <t>　経済不況、少子高齢化などの社会情勢を受け整備が伸び悩んでいます。今後は、汚水処理人口普及率及び水洗化率向上のため整備を促進する必要があります。
　当年度は、繰出基準相当額を繰入れたことにより黒字となりましたが、使用料収入で維持管理費を賄えない状況は続いており、基準外繰入がなければ収支が均衡しない状況です。</t>
    <rPh sb="96" eb="98">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</si>
</sst>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0D-449A-9699-46E3C2483B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0D-449A-9699-46E3C2483B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44.4</c:v>
                </c:pt>
                <c:pt idx="1">
                  <c:v>45.58</c:v>
                </c:pt>
                <c:pt idx="2">
                  <c:v>45.26</c:v>
                </c:pt>
                <c:pt idx="3">
                  <c:v>47.04</c:v>
                </c:pt>
                <c:pt idx="4">
                  <c:v>50.05</c:v>
                </c:pt>
              </c:numCache>
            </c:numRef>
          </c:val>
          <c:extLst>
            <c:ext xmlns:c16="http://schemas.microsoft.com/office/drawing/2014/chart" uri="{C3380CC4-5D6E-409C-BE32-E72D297353CC}">
              <c16:uniqueId val="{00000000-5A94-4B09-B709-9839710173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5A94-4B09-B709-9839710173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B6-4ABD-A674-DECE60346D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CDB6-4ABD-A674-DECE60346D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92.6</c:v>
                </c:pt>
                <c:pt idx="1">
                  <c:v>87.76</c:v>
                </c:pt>
                <c:pt idx="2">
                  <c:v>100.17</c:v>
                </c:pt>
                <c:pt idx="3">
                  <c:v>97.97</c:v>
                </c:pt>
                <c:pt idx="4">
                  <c:v>102.67</c:v>
                </c:pt>
              </c:numCache>
            </c:numRef>
          </c:val>
          <c:extLst>
            <c:ext xmlns:c16="http://schemas.microsoft.com/office/drawing/2014/chart" uri="{C3380CC4-5D6E-409C-BE32-E72D297353CC}">
              <c16:uniqueId val="{00000000-41CB-49B8-9B8C-88F292FEA3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41CB-49B8-9B8C-88F292FEA3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15.31</c:v>
                </c:pt>
                <c:pt idx="1">
                  <c:v>18.38</c:v>
                </c:pt>
                <c:pt idx="2">
                  <c:v>21</c:v>
                </c:pt>
                <c:pt idx="3">
                  <c:v>23.26</c:v>
                </c:pt>
                <c:pt idx="4">
                  <c:v>25.53</c:v>
                </c:pt>
              </c:numCache>
            </c:numRef>
          </c:val>
          <c:extLst>
            <c:ext xmlns:c16="http://schemas.microsoft.com/office/drawing/2014/chart" uri="{C3380CC4-5D6E-409C-BE32-E72D297353CC}">
              <c16:uniqueId val="{00000000-FF92-4320-BB90-BF082107C1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FF92-4320-BB90-BF082107C1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0C-4C23-B0F8-77303D7177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0C-4C23-B0F8-77303D7177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109.72</c:v>
                </c:pt>
                <c:pt idx="1">
                  <c:v>133.05000000000001</c:v>
                </c:pt>
                <c:pt idx="2">
                  <c:v>130.72999999999999</c:v>
                </c:pt>
                <c:pt idx="3">
                  <c:v>131.52000000000001</c:v>
                </c:pt>
                <c:pt idx="4">
                  <c:v>123.11</c:v>
                </c:pt>
              </c:numCache>
            </c:numRef>
          </c:val>
          <c:extLst>
            <c:ext xmlns:c16="http://schemas.microsoft.com/office/drawing/2014/chart" uri="{C3380CC4-5D6E-409C-BE32-E72D297353CC}">
              <c16:uniqueId val="{00000000-C7BA-44FE-977C-9BAFC6A1A2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C7BA-44FE-977C-9BAFC6A1A2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247.52</c:v>
                </c:pt>
                <c:pt idx="1">
                  <c:v>256.74</c:v>
                </c:pt>
                <c:pt idx="2">
                  <c:v>194.22</c:v>
                </c:pt>
                <c:pt idx="3">
                  <c:v>231.66</c:v>
                </c:pt>
                <c:pt idx="4">
                  <c:v>325.83</c:v>
                </c:pt>
              </c:numCache>
            </c:numRef>
          </c:val>
          <c:extLst>
            <c:ext xmlns:c16="http://schemas.microsoft.com/office/drawing/2014/chart" uri="{C3380CC4-5D6E-409C-BE32-E72D297353CC}">
              <c16:uniqueId val="{00000000-A496-4E47-816B-89182D2563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A496-4E47-816B-89182D2563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945.23</c:v>
                </c:pt>
                <c:pt idx="1">
                  <c:v>910.2</c:v>
                </c:pt>
                <c:pt idx="2">
                  <c:v>895.79</c:v>
                </c:pt>
                <c:pt idx="3">
                  <c:v>881.48</c:v>
                </c:pt>
                <c:pt idx="4">
                  <c:v>867.41</c:v>
                </c:pt>
              </c:numCache>
            </c:numRef>
          </c:val>
          <c:extLst>
            <c:ext xmlns:c16="http://schemas.microsoft.com/office/drawing/2014/chart" uri="{C3380CC4-5D6E-409C-BE32-E72D297353CC}">
              <c16:uniqueId val="{00000000-03D6-40CD-8899-53B1EBA1C6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03D6-40CD-8899-53B1EBA1C6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70.55</c:v>
                </c:pt>
                <c:pt idx="1">
                  <c:v>78.510000000000005</c:v>
                </c:pt>
                <c:pt idx="2">
                  <c:v>84.03</c:v>
                </c:pt>
                <c:pt idx="3">
                  <c:v>88.59</c:v>
                </c:pt>
                <c:pt idx="4">
                  <c:v>98.93</c:v>
                </c:pt>
              </c:numCache>
            </c:numRef>
          </c:val>
          <c:extLst>
            <c:ext xmlns:c16="http://schemas.microsoft.com/office/drawing/2014/chart" uri="{C3380CC4-5D6E-409C-BE32-E72D297353CC}">
              <c16:uniqueId val="{00000000-E6E0-432A-B496-B5CD1921B5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E6E0-432A-B496-B5CD1921B5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c:v>
                </c:pt>
                <c:pt idx="1">
                  <c:v>241.42</c:v>
                </c:pt>
                <c:pt idx="2">
                  <c:v>226.04</c:v>
                </c:pt>
                <c:pt idx="3">
                  <c:v>205.72</c:v>
                </c:pt>
                <c:pt idx="4">
                  <c:v>173</c:v>
                </c:pt>
              </c:numCache>
            </c:numRef>
          </c:val>
          <c:extLst>
            <c:ext xmlns:c16="http://schemas.microsoft.com/office/drawing/2014/chart" uri="{C3380CC4-5D6E-409C-BE32-E72D297353CC}">
              <c16:uniqueId val="{00000000-17CE-40A6-88C5-29B5A8BBF8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17CE-40A6-88C5-29B5A8BBF8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紫波町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33114</v>
      </c>
      <c r="AM8" s="69"/>
      <c r="AN8" s="69"/>
      <c r="AO8" s="69"/>
      <c r="AP8" s="69"/>
      <c r="AQ8" s="69"/>
      <c r="AR8" s="69"/>
      <c r="AS8" s="69"/>
      <c r="AT8" s="68">
        <f>データ!T6</f>
        <v>238.98</v>
      </c>
      <c r="AU8" s="68"/>
      <c r="AV8" s="68"/>
      <c r="AW8" s="68"/>
      <c r="AX8" s="68"/>
      <c r="AY8" s="68"/>
      <c r="AZ8" s="68"/>
      <c r="BA8" s="68"/>
      <c r="BB8" s="68">
        <f>データ!U6</f>
        <v>138.56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48.67</v>
      </c>
      <c r="J10" s="68"/>
      <c r="K10" s="68"/>
      <c r="L10" s="68"/>
      <c r="M10" s="68"/>
      <c r="N10" s="68"/>
      <c r="O10" s="68"/>
      <c r="P10" s="68">
        <f>データ!P6</f>
        <v>6.72</v>
      </c>
      <c r="Q10" s="68"/>
      <c r="R10" s="68"/>
      <c r="S10" s="68"/>
      <c r="T10" s="68"/>
      <c r="U10" s="68"/>
      <c r="V10" s="68"/>
      <c r="W10" s="68">
        <f>データ!Q6</f>
        <v>100</v>
      </c>
      <c r="X10" s="68"/>
      <c r="Y10" s="68"/>
      <c r="Z10" s="68"/>
      <c r="AA10" s="68"/>
      <c r="AB10" s="68"/>
      <c r="AC10" s="68"/>
      <c r="AD10" s="69">
        <f>データ!R6</f>
        <v>3952</v>
      </c>
      <c r="AE10" s="69"/>
      <c r="AF10" s="69"/>
      <c r="AG10" s="69"/>
      <c r="AH10" s="69"/>
      <c r="AI10" s="69"/>
      <c r="AJ10" s="69"/>
      <c r="AK10" s="2"/>
      <c r="AL10" s="69">
        <f>データ!V6</f>
        <v>2223</v>
      </c>
      <c r="AM10" s="69"/>
      <c r="AN10" s="69"/>
      <c r="AO10" s="69"/>
      <c r="AP10" s="69"/>
      <c r="AQ10" s="69"/>
      <c r="AR10" s="69"/>
      <c r="AS10" s="69"/>
      <c r="AT10" s="68">
        <f>データ!W6</f>
        <v>226.77</v>
      </c>
      <c r="AU10" s="68"/>
      <c r="AV10" s="68"/>
      <c r="AW10" s="68"/>
      <c r="AX10" s="68"/>
      <c r="AY10" s="68"/>
      <c r="AZ10" s="68"/>
      <c r="BA10" s="68"/>
      <c r="BB10" s="68">
        <f>データ!X6</f>
        <v>9.8000000000000007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5MGKK9P/WAWYhi4dOZahD9H+roxdPlleua59ZwQuUBdxT9rWzxTNslzqrMp+HQxp2FcqvQU0zhCbJKka3z6nHw==" saltValue="TtiUlmwUuIBfNk8bV4G1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33219</v>
      </c>
      <c r="D6" s="33">
        <f t="shared" si="3"/>
        <v>46</v>
      </c>
      <c r="E6" s="33">
        <f t="shared" si="3"/>
        <v>18</v>
      </c>
      <c r="F6" s="33">
        <f t="shared" si="3"/>
        <v>0</v>
      </c>
      <c r="G6" s="33">
        <f t="shared" si="3"/>
        <v>0</v>
      </c>
      <c r="H6" s="33" t="str">
        <f t="shared" si="3"/>
        <v>岩手県　紫波町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48.67</v>
      </c>
      <c r="P6" s="34">
        <f t="shared" si="3"/>
        <v>6.72</v>
      </c>
      <c r="Q6" s="34">
        <f t="shared" si="3"/>
        <v>100</v>
      </c>
      <c r="R6" s="34">
        <f t="shared" si="3"/>
        <v>3952</v>
      </c>
      <c r="S6" s="34">
        <f t="shared" si="3"/>
        <v>33114</v>
      </c>
      <c r="T6" s="34">
        <f t="shared" si="3"/>
        <v>238.98</v>
      </c>
      <c r="U6" s="34">
        <f t="shared" si="3"/>
        <v>138.56</v>
      </c>
      <c r="V6" s="34">
        <f t="shared" si="3"/>
        <v>2223</v>
      </c>
      <c r="W6" s="34">
        <f t="shared" si="3"/>
        <v>226.77</v>
      </c>
      <c r="X6" s="34">
        <f t="shared" si="3"/>
        <v>9.8000000000000007</v>
      </c>
      <c r="Y6" s="35">
        <f>IF(Y7="",NA(),Y7)</f>
        <v>92.6</v>
      </c>
      <c r="Z6" s="35">
        <f t="shared" ref="Z6:AH6" si="4">IF(Z7="",NA(),Z7)</f>
        <v>87.76</v>
      </c>
      <c r="AA6" s="35">
        <f t="shared" si="4"/>
        <v>100.17</v>
      </c>
      <c r="AB6" s="35">
        <f t="shared" si="4"/>
        <v>97.97</v>
      </c>
      <c r="AC6" s="35">
        <f t="shared" si="4"/>
        <v>102.67</v>
      </c>
      <c r="AD6" s="35">
        <f t="shared" si="4"/>
        <v>89.69</v>
      </c>
      <c r="AE6" s="35">
        <f t="shared" si="4"/>
        <v>85.72</v>
      </c>
      <c r="AF6" s="35">
        <f t="shared" si="4"/>
        <v>93.44</v>
      </c>
      <c r="AG6" s="35">
        <f t="shared" si="4"/>
        <v>90.02</v>
      </c>
      <c r="AH6" s="35">
        <f t="shared" si="4"/>
        <v>93.76</v>
      </c>
      <c r="AI6" s="34" t="str">
        <f>IF(AI7="","",IF(AI7="-","【-】","【"&amp;SUBSTITUTE(TEXT(AI7,"#,##0.00"),"-","△")&amp;"】"))</f>
        <v>【95.06】</v>
      </c>
      <c r="AJ6" s="35">
        <f>IF(AJ7="",NA(),AJ7)</f>
        <v>109.72</v>
      </c>
      <c r="AK6" s="35">
        <f t="shared" ref="AK6:AS6" si="5">IF(AK7="",NA(),AK7)</f>
        <v>133.05000000000001</v>
      </c>
      <c r="AL6" s="35">
        <f t="shared" si="5"/>
        <v>130.72999999999999</v>
      </c>
      <c r="AM6" s="35">
        <f t="shared" si="5"/>
        <v>131.52000000000001</v>
      </c>
      <c r="AN6" s="35">
        <f t="shared" si="5"/>
        <v>123.11</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247.52</v>
      </c>
      <c r="AV6" s="35">
        <f t="shared" ref="AV6:BD6" si="6">IF(AV7="",NA(),AV7)</f>
        <v>256.74</v>
      </c>
      <c r="AW6" s="35">
        <f t="shared" si="6"/>
        <v>194.22</v>
      </c>
      <c r="AX6" s="35">
        <f t="shared" si="6"/>
        <v>231.66</v>
      </c>
      <c r="AY6" s="35">
        <f t="shared" si="6"/>
        <v>325.83</v>
      </c>
      <c r="AZ6" s="35">
        <f t="shared" si="6"/>
        <v>221.76</v>
      </c>
      <c r="BA6" s="35">
        <f t="shared" si="6"/>
        <v>180.07</v>
      </c>
      <c r="BB6" s="35">
        <f t="shared" si="6"/>
        <v>172.39</v>
      </c>
      <c r="BC6" s="35">
        <f t="shared" si="6"/>
        <v>113.42</v>
      </c>
      <c r="BD6" s="35">
        <f t="shared" si="6"/>
        <v>117.39</v>
      </c>
      <c r="BE6" s="34" t="str">
        <f>IF(BE7="","",IF(BE7="-","【-】","【"&amp;SUBSTITUTE(TEXT(BE7,"#,##0.00"),"-","△")&amp;"】"))</f>
        <v>【103.18】</v>
      </c>
      <c r="BF6" s="35">
        <f>IF(BF7="",NA(),BF7)</f>
        <v>945.23</v>
      </c>
      <c r="BG6" s="35">
        <f t="shared" ref="BG6:BO6" si="7">IF(BG7="",NA(),BG7)</f>
        <v>910.2</v>
      </c>
      <c r="BH6" s="35">
        <f t="shared" si="7"/>
        <v>895.79</v>
      </c>
      <c r="BI6" s="35">
        <f t="shared" si="7"/>
        <v>881.48</v>
      </c>
      <c r="BJ6" s="35">
        <f t="shared" si="7"/>
        <v>867.41</v>
      </c>
      <c r="BK6" s="35">
        <f t="shared" si="7"/>
        <v>392.19</v>
      </c>
      <c r="BL6" s="35">
        <f t="shared" si="7"/>
        <v>413.5</v>
      </c>
      <c r="BM6" s="35">
        <f t="shared" si="7"/>
        <v>407.42</v>
      </c>
      <c r="BN6" s="35">
        <f t="shared" si="7"/>
        <v>386.46</v>
      </c>
      <c r="BO6" s="35">
        <f t="shared" si="7"/>
        <v>421.25</v>
      </c>
      <c r="BP6" s="34" t="str">
        <f>IF(BP7="","",IF(BP7="-","【-】","【"&amp;SUBSTITUTE(TEXT(BP7,"#,##0.00"),"-","△")&amp;"】"))</f>
        <v>【307.23】</v>
      </c>
      <c r="BQ6" s="35">
        <f>IF(BQ7="",NA(),BQ7)</f>
        <v>70.55</v>
      </c>
      <c r="BR6" s="35">
        <f t="shared" ref="BR6:BZ6" si="8">IF(BR7="",NA(),BR7)</f>
        <v>78.510000000000005</v>
      </c>
      <c r="BS6" s="35">
        <f t="shared" si="8"/>
        <v>84.03</v>
      </c>
      <c r="BT6" s="35">
        <f t="shared" si="8"/>
        <v>88.59</v>
      </c>
      <c r="BU6" s="35">
        <f t="shared" si="8"/>
        <v>98.93</v>
      </c>
      <c r="BV6" s="35">
        <f t="shared" si="8"/>
        <v>57.03</v>
      </c>
      <c r="BW6" s="35">
        <f t="shared" si="8"/>
        <v>55.84</v>
      </c>
      <c r="BX6" s="35">
        <f t="shared" si="8"/>
        <v>57.08</v>
      </c>
      <c r="BY6" s="35">
        <f t="shared" si="8"/>
        <v>55.85</v>
      </c>
      <c r="BZ6" s="35">
        <f t="shared" si="8"/>
        <v>53.23</v>
      </c>
      <c r="CA6" s="34" t="str">
        <f>IF(CA7="","",IF(CA7="-","【-】","【"&amp;SUBSTITUTE(TEXT(CA7,"#,##0.00"),"-","△")&amp;"】"))</f>
        <v>【59.98】</v>
      </c>
      <c r="CB6" s="35">
        <f>IF(CB7="",NA(),CB7)</f>
        <v>272</v>
      </c>
      <c r="CC6" s="35">
        <f t="shared" ref="CC6:CK6" si="9">IF(CC7="",NA(),CC7)</f>
        <v>241.42</v>
      </c>
      <c r="CD6" s="35">
        <f t="shared" si="9"/>
        <v>226.04</v>
      </c>
      <c r="CE6" s="35">
        <f t="shared" si="9"/>
        <v>205.72</v>
      </c>
      <c r="CF6" s="35">
        <f t="shared" si="9"/>
        <v>173</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44.4</v>
      </c>
      <c r="CN6" s="35">
        <f t="shared" ref="CN6:CV6" si="10">IF(CN7="",NA(),CN7)</f>
        <v>45.58</v>
      </c>
      <c r="CO6" s="35">
        <f t="shared" si="10"/>
        <v>45.26</v>
      </c>
      <c r="CP6" s="35">
        <f t="shared" si="10"/>
        <v>47.04</v>
      </c>
      <c r="CQ6" s="35">
        <f t="shared" si="10"/>
        <v>50.05</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15.31</v>
      </c>
      <c r="DJ6" s="35">
        <f t="shared" ref="DJ6:DR6" si="12">IF(DJ7="",NA(),DJ7)</f>
        <v>18.38</v>
      </c>
      <c r="DK6" s="35">
        <f t="shared" si="12"/>
        <v>21</v>
      </c>
      <c r="DL6" s="35">
        <f t="shared" si="12"/>
        <v>23.26</v>
      </c>
      <c r="DM6" s="35">
        <f t="shared" si="12"/>
        <v>25.53</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33219</v>
      </c>
      <c r="D7" s="37">
        <v>46</v>
      </c>
      <c r="E7" s="37">
        <v>18</v>
      </c>
      <c r="F7" s="37">
        <v>0</v>
      </c>
      <c r="G7" s="37">
        <v>0</v>
      </c>
      <c r="H7" s="37" t="s">
        <v>96</v>
      </c>
      <c r="I7" s="37" t="s">
        <v>97</v>
      </c>
      <c r="J7" s="37" t="s">
        <v>98</v>
      </c>
      <c r="K7" s="37" t="s">
        <v>99</v>
      </c>
      <c r="L7" s="37" t="s">
        <v>100</v>
      </c>
      <c r="M7" s="37" t="s">
        <v>101</v>
      </c>
      <c r="N7" s="38" t="s">
        <v>102</v>
      </c>
      <c r="O7" s="38">
        <v>48.67</v>
      </c>
      <c r="P7" s="38">
        <v>6.72</v>
      </c>
      <c r="Q7" s="38">
        <v>100</v>
      </c>
      <c r="R7" s="38">
        <v>3952</v>
      </c>
      <c r="S7" s="38">
        <v>33114</v>
      </c>
      <c r="T7" s="38">
        <v>238.98</v>
      </c>
      <c r="U7" s="38">
        <v>138.56</v>
      </c>
      <c r="V7" s="38">
        <v>2223</v>
      </c>
      <c r="W7" s="38">
        <v>226.77</v>
      </c>
      <c r="X7" s="38">
        <v>9.8000000000000007</v>
      </c>
      <c r="Y7" s="38">
        <v>92.6</v>
      </c>
      <c r="Z7" s="38">
        <v>87.76</v>
      </c>
      <c r="AA7" s="38">
        <v>100.17</v>
      </c>
      <c r="AB7" s="38">
        <v>97.97</v>
      </c>
      <c r="AC7" s="38">
        <v>102.67</v>
      </c>
      <c r="AD7" s="38">
        <v>89.69</v>
      </c>
      <c r="AE7" s="38">
        <v>85.72</v>
      </c>
      <c r="AF7" s="38">
        <v>93.44</v>
      </c>
      <c r="AG7" s="38">
        <v>90.02</v>
      </c>
      <c r="AH7" s="38">
        <v>93.76</v>
      </c>
      <c r="AI7" s="38">
        <v>95.06</v>
      </c>
      <c r="AJ7" s="38">
        <v>109.72</v>
      </c>
      <c r="AK7" s="38">
        <v>133.05000000000001</v>
      </c>
      <c r="AL7" s="38">
        <v>130.72999999999999</v>
      </c>
      <c r="AM7" s="38">
        <v>131.52000000000001</v>
      </c>
      <c r="AN7" s="38">
        <v>123.11</v>
      </c>
      <c r="AO7" s="38">
        <v>124.89</v>
      </c>
      <c r="AP7" s="38">
        <v>129.72999999999999</v>
      </c>
      <c r="AQ7" s="38">
        <v>123.58</v>
      </c>
      <c r="AR7" s="38">
        <v>221.28</v>
      </c>
      <c r="AS7" s="38">
        <v>173.09</v>
      </c>
      <c r="AT7" s="38">
        <v>144.21</v>
      </c>
      <c r="AU7" s="38">
        <v>247.52</v>
      </c>
      <c r="AV7" s="38">
        <v>256.74</v>
      </c>
      <c r="AW7" s="38">
        <v>194.22</v>
      </c>
      <c r="AX7" s="38">
        <v>231.66</v>
      </c>
      <c r="AY7" s="38">
        <v>325.83</v>
      </c>
      <c r="AZ7" s="38">
        <v>221.76</v>
      </c>
      <c r="BA7" s="38">
        <v>180.07</v>
      </c>
      <c r="BB7" s="38">
        <v>172.39</v>
      </c>
      <c r="BC7" s="38">
        <v>113.42</v>
      </c>
      <c r="BD7" s="38">
        <v>117.39</v>
      </c>
      <c r="BE7" s="38">
        <v>103.18</v>
      </c>
      <c r="BF7" s="38">
        <v>945.23</v>
      </c>
      <c r="BG7" s="38">
        <v>910.2</v>
      </c>
      <c r="BH7" s="38">
        <v>895.79</v>
      </c>
      <c r="BI7" s="38">
        <v>881.48</v>
      </c>
      <c r="BJ7" s="38">
        <v>867.41</v>
      </c>
      <c r="BK7" s="38">
        <v>392.19</v>
      </c>
      <c r="BL7" s="38">
        <v>413.5</v>
      </c>
      <c r="BM7" s="38">
        <v>407.42</v>
      </c>
      <c r="BN7" s="38">
        <v>386.46</v>
      </c>
      <c r="BO7" s="38">
        <v>421.25</v>
      </c>
      <c r="BP7" s="38">
        <v>307.23</v>
      </c>
      <c r="BQ7" s="38">
        <v>70.55</v>
      </c>
      <c r="BR7" s="38">
        <v>78.510000000000005</v>
      </c>
      <c r="BS7" s="38">
        <v>84.03</v>
      </c>
      <c r="BT7" s="38">
        <v>88.59</v>
      </c>
      <c r="BU7" s="38">
        <v>98.93</v>
      </c>
      <c r="BV7" s="38">
        <v>57.03</v>
      </c>
      <c r="BW7" s="38">
        <v>55.84</v>
      </c>
      <c r="BX7" s="38">
        <v>57.08</v>
      </c>
      <c r="BY7" s="38">
        <v>55.85</v>
      </c>
      <c r="BZ7" s="38">
        <v>53.23</v>
      </c>
      <c r="CA7" s="38">
        <v>59.98</v>
      </c>
      <c r="CB7" s="38">
        <v>272</v>
      </c>
      <c r="CC7" s="38">
        <v>241.42</v>
      </c>
      <c r="CD7" s="38">
        <v>226.04</v>
      </c>
      <c r="CE7" s="38">
        <v>205.72</v>
      </c>
      <c r="CF7" s="38">
        <v>173</v>
      </c>
      <c r="CG7" s="38">
        <v>283.73</v>
      </c>
      <c r="CH7" s="38">
        <v>287.57</v>
      </c>
      <c r="CI7" s="38">
        <v>286.86</v>
      </c>
      <c r="CJ7" s="38">
        <v>287.91000000000003</v>
      </c>
      <c r="CK7" s="38">
        <v>283.3</v>
      </c>
      <c r="CL7" s="38">
        <v>272.98</v>
      </c>
      <c r="CM7" s="38">
        <v>44.4</v>
      </c>
      <c r="CN7" s="38">
        <v>45.58</v>
      </c>
      <c r="CO7" s="38">
        <v>45.26</v>
      </c>
      <c r="CP7" s="38">
        <v>47.04</v>
      </c>
      <c r="CQ7" s="38">
        <v>50.05</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15.31</v>
      </c>
      <c r="DJ7" s="38">
        <v>18.38</v>
      </c>
      <c r="DK7" s="38">
        <v>21</v>
      </c>
      <c r="DL7" s="38">
        <v>23.26</v>
      </c>
      <c r="DM7" s="38">
        <v>25.53</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dcterms:created xsi:type="dcterms:W3CDTF">2020-12-04T02:39:41Z</dcterms:created>
  <dcterms:modified xsi:type="dcterms:W3CDTF">2021-01-13T06:59:28Z</dcterms:modified>
  <cp:category/>
</cp:coreProperties>
</file>