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28\Desktop\◯回答依頼中\020112 公営企業に係る経営比較分析表（令和元年度）の分析等について\町→県\"/>
    </mc:Choice>
  </mc:AlternateContent>
  <workbookProtection workbookAlgorithmName="SHA-512" workbookHashValue="Wao+DBu/Yauu5LmgVppWEqTl51y+D+SNh7CE+g7bjyyActAPdgNL3GZhTGVQCneiA+WRst0veB92omuRjC1YIw==" workbookSaltValue="R6TbEZSNFxW2mtQOYKVHR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Q6" i="5"/>
  <c r="P6" i="5"/>
  <c r="P10" i="4" s="1"/>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I10" i="4"/>
  <c r="B10" i="4"/>
  <c r="BB8" i="4"/>
  <c r="AL8" i="4"/>
  <c r="AD8" i="4"/>
  <c r="W8" i="4"/>
  <c r="P8" i="4"/>
  <c r="I8" i="4"/>
  <c r="B8" i="4"/>
  <c r="B6" i="4"/>
</calcChain>
</file>

<file path=xl/sharedStrings.xml><?xml version="1.0" encoding="utf-8"?>
<sst xmlns="http://schemas.openxmlformats.org/spreadsheetml/2006/main" count="252" uniqueCount="120">
  <si>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</si>
  <si>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</si>
  <si>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</si>
  <si>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</si>
  <si>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</si>
  <si>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</si>
  <si>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</si>
  <si>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</si>
  <si>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</si>
  <si>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</si>
  <si>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</si>
  <si>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</si>
  <si>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</si>
  <si>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</si>
  <si>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</si>
  <si>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</si>
  <si>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</si>
  <si>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</si>
  <si>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</si>
  <si>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</si>
  <si>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</si>
  <si>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</si>
  <si>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</si>
  <si>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</si>
  <si>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</si>
  <si>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</si>
  <si>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</si>
  <si>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</si>
  <si>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</si>
  <si>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</si>
  <si>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</si>
  <si>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</si>
  <si>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</si>
  <si>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</si>
  <si>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</si>
  <si>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</si>
  <si>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</si>
  <si>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</si>
  <si>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</si>
  <si>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</si>
  <si>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</si>
  <si>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</si>
  <si>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</si>
  <si>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</si>
  <si>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</si>
  <si>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</si>
  <si>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</si>
  <si>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</si>
  <si>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</si>
  <si>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</si>
  <si>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</si>
  <si>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</si>
  <si>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</si>
  <si>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</si>
  <si>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</si>
  <si>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</si>
  <si>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</si>
  <si>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</si>
  <si>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</si>
  <si>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</si>
  <si>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</si>
  <si>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</si>
  <si>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</si>
  <si>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</si>
  <si>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</si>
  <si>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</si>
  <si>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</si>
  <si>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</si>
  <si>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</si>
  <si>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</si>
  <si>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</si>
  <si>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</si>
  <si>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</si>
  <si>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</si>
  <si>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</si>
  <si>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</si>
  <si>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</si>
  <si>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</si>
  <si>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</si>
  <si>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</si>
  <si>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</si>
  <si>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</si>
  <si>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</si>
  <si>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</si>
  <si>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</si>
  <si>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</si>
  <si>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</si>
  <si>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</si>
  <si>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</si>
  <si>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</si>
  <si>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</si>
  <si>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</si>
  <si>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</si>
  <si>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</si>
  <si>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</si>
  <si>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</si>
  <si>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</si>
  <si>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</si>
  <si>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葛巻町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</si>
  <si>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</si>
  <si>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</si>
  <si>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</si>
  <si>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</si>
  <si>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</si>
  <si>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</si>
  <si>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</si>
  <si>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</si>
  <si>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</si>
  <si>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</si>
  <si>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</si>
  <si>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</si>
  <si>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</si>
  <si>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</si>
  <si>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</si>
  <si>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</si>
  <si>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</si>
  <si>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</si>
  <si>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類似団体と比較して特に改善が必要となる部分は「水洗化率」であることが分かる。平成26年度より町単独事業である水洗化普及支援事業を継続して水洗化率の向上に努める必要がある。
　経営面においては、令和元年度に中長期的な経営の基本計画である経営戦略を策定したところであり、今後は効率的な施設管理に努め、使用料金の見直しの検討を行い、健全な経営を実施できるよう計画的に実施する必要がある。また、平成31年１月25日付け総務大臣通知により令和５年度までに公営企業会計に移行すること必要があり、令和２年度は岩手県の支援を受け、公営企業会計移行の実施に向けた検討に着手したところであり、円滑に移行できるよう早期に検討を進めていきたい。</t>
    <rPh sb="1" eb="4">
      <t>クズマキマチ</t>
    </rPh>
    <rPh sb="5" eb="7">
      <t>トクテイ</t>
    </rPh>
    <rPh sb="7" eb="9">
      <t>チイキ</t>
    </rPh>
    <rPh sb="12" eb="14">
      <t>カイゼン</t>
    </rPh>
    <rPh sb="15" eb="17">
      <t>ヒツヨウ</t>
    </rPh>
    <rPh sb="20" eb="22">
      <t>ブブン</t>
    </rPh>
    <rPh sb="24" eb="26">
      <t>ハイスイ</t>
    </rPh>
    <rPh sb="26" eb="28">
      <t>ショリ</t>
    </rPh>
    <rPh sb="30" eb="32">
      <t>ハイスイ</t>
    </rPh>
    <rPh sb="35" eb="36">
      <t>ワ</t>
    </rPh>
    <rPh sb="38" eb="40">
      <t>ジギョウ</t>
    </rPh>
    <rPh sb="40" eb="42">
      <t>クイキ</t>
    </rPh>
    <rPh sb="42" eb="44">
      <t>イガイ</t>
    </rPh>
    <rPh sb="45" eb="47">
      <t>タイショウ</t>
    </rPh>
    <rPh sb="47" eb="48">
      <t>チョウ</t>
    </rPh>
    <rPh sb="48" eb="50">
      <t>タンドク</t>
    </rPh>
    <rPh sb="50" eb="52">
      <t>ジギョウ</t>
    </rPh>
    <rPh sb="58" eb="60">
      <t>ヘイセイ</t>
    </rPh>
    <rPh sb="62" eb="64">
      <t>ネンド</t>
    </rPh>
    <rPh sb="66" eb="67">
      <t>マチ</t>
    </rPh>
    <rPh sb="67" eb="69">
      <t>セイビ</t>
    </rPh>
    <rPh sb="69" eb="70">
      <t>ガタ</t>
    </rPh>
    <rPh sb="70" eb="73">
      <t>ジョウカソウ</t>
    </rPh>
    <rPh sb="74" eb="76">
      <t>キョウヨウ</t>
    </rPh>
    <rPh sb="76" eb="78">
      <t>カイシ</t>
    </rPh>
    <rPh sb="80" eb="82">
      <t>ヒツヨウ</t>
    </rPh>
    <rPh sb="134" eb="136">
      <t>コンゴ</t>
    </rPh>
    <rPh sb="137" eb="140">
      <t>コウリツテキ</t>
    </rPh>
    <rPh sb="141" eb="143">
      <t>シセツ</t>
    </rPh>
    <rPh sb="143" eb="145">
      <t>カンリ</t>
    </rPh>
    <rPh sb="146" eb="147">
      <t>ツト</t>
    </rPh>
    <rPh sb="149" eb="151">
      <t>シヨウ</t>
    </rPh>
    <rPh sb="151" eb="153">
      <t>リョウキン</t>
    </rPh>
    <rPh sb="154" eb="156">
      <t>ミナオ</t>
    </rPh>
    <rPh sb="158" eb="160">
      <t>ケントウ</t>
    </rPh>
    <rPh sb="161" eb="162">
      <t>オコナ</t>
    </rPh>
    <rPh sb="164" eb="166">
      <t>ケンゼン</t>
    </rPh>
    <rPh sb="167" eb="169">
      <t>ケイエイ</t>
    </rPh>
    <rPh sb="170" eb="172">
      <t>ジッシ</t>
    </rPh>
    <rPh sb="177" eb="180">
      <t>ケイカクテキ</t>
    </rPh>
    <rPh sb="181" eb="183">
      <t>ジッシ</t>
    </rPh>
    <rPh sb="185" eb="187">
      <t>ヒツヨウ</t>
    </rPh>
    <phoneticPr fontId="4"/>
  </si>
  <si>
    <t>　当町の特定地域生活排水処理事業は、農業集落排水事業区域以外を対象として、平成13年度より町整備型浄化槽で供用開始している。
　町整備型浄化槽となった平成13年度から供用している浄化槽は19年、平成13年以前に個人設置型浄化槽で設置されたもので寄付採納された浄化槽は平成５年から供用されているため、浄化槽の老朽化に伴う浄化槽機器設備類の修繕が増加することが見込まれる。国では公共施設等の長寿命化、計画的な更新等の長期的な公共施設マネジメントの取組を推進するため「インフラ長寿命化基本計画」を策定し、令和２年度までに「個別施設計画」の策定を求めており、当町は令和２年12月に策定したところである。今後においても、定期的な点検及び維持管理を行い、中長期的な視点で計画的、かつ効率的に修繕を行い、修繕費用の抑制に努める必要がある。
　</t>
    <rPh sb="4" eb="6">
      <t>トクテイ</t>
    </rPh>
    <rPh sb="6" eb="8">
      <t>チイキ</t>
    </rPh>
    <rPh sb="8" eb="10">
      <t>セイカツ</t>
    </rPh>
    <rPh sb="10" eb="12">
      <t>ハイスイ</t>
    </rPh>
    <rPh sb="12" eb="14">
      <t>ショリ</t>
    </rPh>
    <rPh sb="14" eb="16">
      <t>ジギョウ</t>
    </rPh>
    <rPh sb="18" eb="20">
      <t>ノウギョウ</t>
    </rPh>
    <rPh sb="20" eb="22">
      <t>シュウラク</t>
    </rPh>
    <rPh sb="22" eb="24">
      <t>ハイスイ</t>
    </rPh>
    <rPh sb="24" eb="26">
      <t>ジギョウ</t>
    </rPh>
    <rPh sb="26" eb="28">
      <t>クイキ</t>
    </rPh>
    <rPh sb="28" eb="30">
      <t>イガイ</t>
    </rPh>
    <rPh sb="31" eb="33">
      <t>タイショウ</t>
    </rPh>
    <rPh sb="37" eb="39">
      <t>ヘイセイ</t>
    </rPh>
    <rPh sb="41" eb="43">
      <t>ネンド</t>
    </rPh>
    <rPh sb="45" eb="46">
      <t>マチ</t>
    </rPh>
    <rPh sb="46" eb="48">
      <t>セイビ</t>
    </rPh>
    <rPh sb="48" eb="49">
      <t>ガタ</t>
    </rPh>
    <rPh sb="49" eb="52">
      <t>ジョウカソウ</t>
    </rPh>
    <rPh sb="53" eb="55">
      <t>キョウヨウ</t>
    </rPh>
    <rPh sb="55" eb="57">
      <t>カイシ</t>
    </rPh>
    <rPh sb="97" eb="99">
      <t>ヘイセイ</t>
    </rPh>
    <rPh sb="101" eb="102">
      <t>ネン</t>
    </rPh>
    <rPh sb="102" eb="104">
      <t>イゼン</t>
    </rPh>
    <rPh sb="105" eb="107">
      <t>コジン</t>
    </rPh>
    <rPh sb="107" eb="110">
      <t>セッチガタ</t>
    </rPh>
    <rPh sb="110" eb="113">
      <t>ジョウカソウ</t>
    </rPh>
    <rPh sb="114" eb="116">
      <t>セッチ</t>
    </rPh>
    <rPh sb="122" eb="124">
      <t>キフ</t>
    </rPh>
    <rPh sb="124" eb="126">
      <t>サイノウ</t>
    </rPh>
    <rPh sb="129" eb="132">
      <t>ジョウカソウ</t>
    </rPh>
    <rPh sb="133" eb="135">
      <t>ヘイセイ</t>
    </rPh>
    <rPh sb="136" eb="137">
      <t>ネン</t>
    </rPh>
    <rPh sb="139" eb="141">
      <t>キョウヨウ</t>
    </rPh>
    <rPh sb="149" eb="152">
      <t>ジョウカソウ</t>
    </rPh>
    <rPh sb="153" eb="156">
      <t>ロウキュウカ</t>
    </rPh>
    <rPh sb="157" eb="158">
      <t>トモナ</t>
    </rPh>
    <rPh sb="159" eb="162">
      <t>ジョウカソウ</t>
    </rPh>
    <rPh sb="162" eb="164">
      <t>キキ</t>
    </rPh>
    <rPh sb="164" eb="166">
      <t>セツビ</t>
    </rPh>
    <rPh sb="166" eb="167">
      <t>ルイ</t>
    </rPh>
    <rPh sb="168" eb="170">
      <t>シュウゼン</t>
    </rPh>
    <rPh sb="171" eb="173">
      <t>ゾウカ</t>
    </rPh>
    <rPh sb="178" eb="180">
      <t>ミコ</t>
    </rPh>
    <rPh sb="249" eb="251">
      <t>レイワ</t>
    </rPh>
    <rPh sb="275" eb="277">
      <t>トウチョウ</t>
    </rPh>
    <rPh sb="278" eb="280">
      <t>レイワ</t>
    </rPh>
    <rPh sb="281" eb="282">
      <t>ネン</t>
    </rPh>
    <rPh sb="284" eb="285">
      <t>ガツ</t>
    </rPh>
    <rPh sb="286" eb="288">
      <t>サクテイ</t>
    </rPh>
    <rPh sb="297" eb="299">
      <t>コンゴ</t>
    </rPh>
    <rPh sb="305" eb="308">
      <t>テイキテキ</t>
    </rPh>
    <rPh sb="309" eb="311">
      <t>テンケン</t>
    </rPh>
    <rPh sb="311" eb="312">
      <t>オヨ</t>
    </rPh>
    <rPh sb="313" eb="315">
      <t>イジ</t>
    </rPh>
    <rPh sb="315" eb="317">
      <t>カンリ</t>
    </rPh>
    <rPh sb="318" eb="319">
      <t>オコナ</t>
    </rPh>
    <rPh sb="321" eb="325">
      <t>チュウチョウキテキ</t>
    </rPh>
    <rPh sb="326" eb="328">
      <t>シテン</t>
    </rPh>
    <rPh sb="329" eb="332">
      <t>ケイカクテキ</t>
    </rPh>
    <rPh sb="335" eb="338">
      <t>コウリツテキ</t>
    </rPh>
    <rPh sb="339" eb="341">
      <t>シュウゼン</t>
    </rPh>
    <rPh sb="342" eb="343">
      <t>オコナ</t>
    </rPh>
    <rPh sb="345" eb="347">
      <t>シュウゼン</t>
    </rPh>
    <rPh sb="347" eb="349">
      <t>ヒヨウ</t>
    </rPh>
    <rPh sb="350" eb="352">
      <t>ヨクセイ</t>
    </rPh>
    <rPh sb="353" eb="354">
      <t>ツト</t>
    </rPh>
    <rPh sb="356" eb="358">
      <t>ヒツヨウ</t>
    </rPh>
    <phoneticPr fontId="4"/>
  </si>
  <si>
    <t>　当町の下水道事業（特定地域生活排水処理事業）を類似団体と比較すると、浄化槽設置基数の増に伴い「経費回収率」が高く「汚水処理原価」が安い数値となっている。今後はさらなる経費抑制に努め、効率性を高める努力を行うことにより、健全な経営に努めることが必要である。
　「企業債残高対事業規模比率」は浄化槽設置基数の増に伴う工事費増により、類似団体と比較して高い数値となっている。
　「水洗化率」は類似団体と比較すると低い数値となっているが、継続して町整備型浄化槽の設置を行っていることで、年々少しづつではあるが上昇していたが、近年浄化槽の設置基数が鈍化している。令和２年度には未普及世帯に対して意向調査を行ったところであり、設置の意向がある世帯に対して、集中して普及啓発を行っていきたい。
　今後も普及促進を図るため、積極的な啓蒙活動をおこなう努力が必要である。</t>
    <rPh sb="1" eb="2">
      <t>トウ</t>
    </rPh>
    <rPh sb="2" eb="3">
      <t>マチ</t>
    </rPh>
    <rPh sb="4" eb="7">
      <t>ゲスイドウ</t>
    </rPh>
    <rPh sb="7" eb="9">
      <t>ジギョウ</t>
    </rPh>
    <rPh sb="10" eb="12">
      <t>トクテイ</t>
    </rPh>
    <rPh sb="12" eb="14">
      <t>チイキ</t>
    </rPh>
    <rPh sb="14" eb="16">
      <t>セイカツ</t>
    </rPh>
    <rPh sb="16" eb="18">
      <t>ハイスイ</t>
    </rPh>
    <rPh sb="18" eb="20">
      <t>ショリ</t>
    </rPh>
    <rPh sb="20" eb="22">
      <t>ジギョウ</t>
    </rPh>
    <rPh sb="24" eb="26">
      <t>ルイジ</t>
    </rPh>
    <rPh sb="26" eb="28">
      <t>ダンタイ</t>
    </rPh>
    <rPh sb="29" eb="31">
      <t>ヒカク</t>
    </rPh>
    <rPh sb="35" eb="38">
      <t>ジョウカソウ</t>
    </rPh>
    <rPh sb="38" eb="40">
      <t>セッチ</t>
    </rPh>
    <rPh sb="40" eb="42">
      <t>キスウ</t>
    </rPh>
    <rPh sb="43" eb="44">
      <t>ゾウ</t>
    </rPh>
    <rPh sb="45" eb="46">
      <t>トモナ</t>
    </rPh>
    <rPh sb="48" eb="50">
      <t>ケイヒ</t>
    </rPh>
    <rPh sb="50" eb="52">
      <t>カイシュウ</t>
    </rPh>
    <rPh sb="52" eb="53">
      <t>リツ</t>
    </rPh>
    <rPh sb="55" eb="56">
      <t>タカ</t>
    </rPh>
    <rPh sb="58" eb="60">
      <t>オスイ</t>
    </rPh>
    <rPh sb="60" eb="62">
      <t>ショリ</t>
    </rPh>
    <rPh sb="62" eb="64">
      <t>ゲンカ</t>
    </rPh>
    <rPh sb="66" eb="67">
      <t>ヤス</t>
    </rPh>
    <rPh sb="68" eb="70">
      <t>スウチ</t>
    </rPh>
    <rPh sb="77" eb="79">
      <t>コンゴ</t>
    </rPh>
    <rPh sb="102" eb="103">
      <t>オコナ</t>
    </rPh>
    <rPh sb="110" eb="112">
      <t>ケンゼン</t>
    </rPh>
    <rPh sb="113" eb="115">
      <t>ケイエイ</t>
    </rPh>
    <rPh sb="116" eb="117">
      <t>ツト</t>
    </rPh>
    <rPh sb="122" eb="124">
      <t>ヒツヨウ</t>
    </rPh>
    <rPh sb="131" eb="133">
      <t>キギョウ</t>
    </rPh>
    <rPh sb="133" eb="134">
      <t>サイ</t>
    </rPh>
    <rPh sb="134" eb="136">
      <t>ザンダカ</t>
    </rPh>
    <rPh sb="136" eb="137">
      <t>タイ</t>
    </rPh>
    <rPh sb="137" eb="139">
      <t>ジギョウ</t>
    </rPh>
    <rPh sb="139" eb="141">
      <t>キボ</t>
    </rPh>
    <rPh sb="141" eb="143">
      <t>ヒリツ</t>
    </rPh>
    <rPh sb="145" eb="148">
      <t>ジョウカソウ</t>
    </rPh>
    <rPh sb="148" eb="150">
      <t>セッチ</t>
    </rPh>
    <rPh sb="150" eb="152">
      <t>キスウ</t>
    </rPh>
    <rPh sb="153" eb="154">
      <t>ゾウ</t>
    </rPh>
    <rPh sb="155" eb="156">
      <t>トモナ</t>
    </rPh>
    <rPh sb="157" eb="159">
      <t>コウジ</t>
    </rPh>
    <rPh sb="159" eb="160">
      <t>ヒ</t>
    </rPh>
    <rPh sb="160" eb="161">
      <t>ゾウ</t>
    </rPh>
    <rPh sb="165" eb="167">
      <t>ルイジ</t>
    </rPh>
    <rPh sb="167" eb="169">
      <t>ダンタイ</t>
    </rPh>
    <rPh sb="170" eb="172">
      <t>ヒカク</t>
    </rPh>
    <rPh sb="174" eb="175">
      <t>タカ</t>
    </rPh>
    <rPh sb="176" eb="178">
      <t>スウチ</t>
    </rPh>
    <rPh sb="188" eb="191">
      <t>スイセンカ</t>
    </rPh>
    <rPh sb="191" eb="192">
      <t>リツ</t>
    </rPh>
    <rPh sb="194" eb="196">
      <t>ルイジ</t>
    </rPh>
    <rPh sb="196" eb="198">
      <t>ダンタイ</t>
    </rPh>
    <rPh sb="199" eb="201">
      <t>ヒカク</t>
    </rPh>
    <rPh sb="204" eb="205">
      <t>ヒク</t>
    </rPh>
    <rPh sb="206" eb="208">
      <t>スウチ</t>
    </rPh>
    <rPh sb="228" eb="230">
      <t>セッチ</t>
    </rPh>
    <rPh sb="231" eb="232">
      <t>オコナ</t>
    </rPh>
    <rPh sb="240" eb="242">
      <t>ネンネン</t>
    </rPh>
    <rPh sb="242" eb="243">
      <t>スコ</t>
    </rPh>
    <rPh sb="251" eb="253">
      <t>ジョウショウ</t>
    </rPh>
    <rPh sb="259" eb="261">
      <t>キンネン</t>
    </rPh>
    <rPh sb="261" eb="264">
      <t>ジョウカソウ</t>
    </rPh>
    <rPh sb="265" eb="267">
      <t>セッチ</t>
    </rPh>
    <rPh sb="267" eb="269">
      <t>キスウ</t>
    </rPh>
    <rPh sb="270" eb="272">
      <t>ドンカ</t>
    </rPh>
    <rPh sb="342" eb="344">
      <t>コンゴ</t>
    </rPh>
    <rPh sb="345" eb="347">
      <t>フキュウ</t>
    </rPh>
    <rPh sb="347" eb="349">
      <t>ソクシン</t>
    </rPh>
    <rPh sb="350" eb="351">
      <t>ハカ</t>
    </rPh>
    <rPh sb="355" eb="358">
      <t>セッキョクテキ</t>
    </rPh>
    <rPh sb="359" eb="361">
      <t>ケイモウ</t>
    </rPh>
    <rPh sb="361" eb="363">
      <t>カツドウ</t>
    </rPh>
    <rPh sb="368" eb="370">
      <t>ドリョク</t>
    </rPh>
    <rPh sb="371" eb="3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</si>
</sst>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04-461F-833D-404E1F2B9CB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304-461F-833D-404E1F2B9CB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CF-4523-B4C4-CCE865845C7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61.94</c:v>
                </c:pt>
                <c:pt idx="2">
                  <c:v>61.79</c:v>
                </c:pt>
                <c:pt idx="3">
                  <c:v>59.94</c:v>
                </c:pt>
                <c:pt idx="4">
                  <c:v>59.64</c:v>
                </c:pt>
              </c:numCache>
            </c:numRef>
          </c:val>
          <c:smooth val="0"/>
          <c:extLst>
            <c:ext xmlns:c16="http://schemas.microsoft.com/office/drawing/2014/chart" uri="{C3380CC4-5D6E-409C-BE32-E72D297353CC}">
              <c16:uniqueId val="{00000001-44CF-4523-B4C4-CCE865845C7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24.93</c:v>
                </c:pt>
                <c:pt idx="1">
                  <c:v>26.65</c:v>
                </c:pt>
                <c:pt idx="2">
                  <c:v>29.44</c:v>
                </c:pt>
                <c:pt idx="3">
                  <c:v>31.53</c:v>
                </c:pt>
                <c:pt idx="4">
                  <c:v>32.68</c:v>
                </c:pt>
              </c:numCache>
            </c:numRef>
          </c:val>
          <c:extLst>
            <c:ext xmlns:c16="http://schemas.microsoft.com/office/drawing/2014/chart" uri="{C3380CC4-5D6E-409C-BE32-E72D297353CC}">
              <c16:uniqueId val="{00000000-7A3B-4D1A-95F0-25EE772AD48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94.14</c:v>
                </c:pt>
                <c:pt idx="2">
                  <c:v>92.44</c:v>
                </c:pt>
                <c:pt idx="3">
                  <c:v>89.66</c:v>
                </c:pt>
                <c:pt idx="4">
                  <c:v>90.63</c:v>
                </c:pt>
              </c:numCache>
            </c:numRef>
          </c:val>
          <c:smooth val="0"/>
          <c:extLst>
            <c:ext xmlns:c16="http://schemas.microsoft.com/office/drawing/2014/chart" uri="{C3380CC4-5D6E-409C-BE32-E72D297353CC}">
              <c16:uniqueId val="{00000001-7A3B-4D1A-95F0-25EE772AD48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101.12</c:v>
                </c:pt>
                <c:pt idx="1">
                  <c:v>80.12</c:v>
                </c:pt>
                <c:pt idx="2">
                  <c:v>85.44</c:v>
                </c:pt>
                <c:pt idx="3">
                  <c:v>88.3</c:v>
                </c:pt>
                <c:pt idx="4">
                  <c:v>95.37</c:v>
                </c:pt>
              </c:numCache>
            </c:numRef>
          </c:val>
          <c:extLst>
            <c:ext xmlns:c16="http://schemas.microsoft.com/office/drawing/2014/chart" uri="{C3380CC4-5D6E-409C-BE32-E72D297353CC}">
              <c16:uniqueId val="{00000000-CEFE-4287-A7BF-24E4EB408DB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FE-4287-A7BF-24E4EB408DB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DD-4FE1-BD35-B14A78E8F5D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DD-4FE1-BD35-B14A78E8F5D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1B-4F4B-8617-5DDAB727C45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1B-4F4B-8617-5DDAB727C45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3B-47A0-8C30-AAF0AF3396E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3B-47A0-8C30-AAF0AF3396E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A2-4B54-9A2B-94C37F94AD9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A2-4B54-9A2B-94C37F94AD9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568.1</c:v>
                </c:pt>
                <c:pt idx="1">
                  <c:v>2057.7399999999998</c:v>
                </c:pt>
                <c:pt idx="2">
                  <c:v>2060.79</c:v>
                </c:pt>
                <c:pt idx="3">
                  <c:v>2032.13</c:v>
                </c:pt>
                <c:pt idx="4">
                  <c:v>1928.26</c:v>
                </c:pt>
              </c:numCache>
            </c:numRef>
          </c:val>
          <c:extLst>
            <c:ext xmlns:c16="http://schemas.microsoft.com/office/drawing/2014/chart" uri="{C3380CC4-5D6E-409C-BE32-E72D297353CC}">
              <c16:uniqueId val="{00000000-7408-441B-BE98-0D721D75EA8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248.44</c:v>
                </c:pt>
                <c:pt idx="2">
                  <c:v>244.85</c:v>
                </c:pt>
                <c:pt idx="3">
                  <c:v>296.89</c:v>
                </c:pt>
                <c:pt idx="4">
                  <c:v>270.57</c:v>
                </c:pt>
              </c:numCache>
            </c:numRef>
          </c:val>
          <c:smooth val="0"/>
          <c:extLst>
            <c:ext xmlns:c16="http://schemas.microsoft.com/office/drawing/2014/chart" uri="{C3380CC4-5D6E-409C-BE32-E72D297353CC}">
              <c16:uniqueId val="{00000001-7408-441B-BE98-0D721D75EA8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78.56</c:v>
                </c:pt>
                <c:pt idx="1">
                  <c:v>78.77</c:v>
                </c:pt>
                <c:pt idx="2">
                  <c:v>79.790000000000006</c:v>
                </c:pt>
                <c:pt idx="3">
                  <c:v>80.31</c:v>
                </c:pt>
                <c:pt idx="4">
                  <c:v>82.09</c:v>
                </c:pt>
              </c:numCache>
            </c:numRef>
          </c:val>
          <c:extLst>
            <c:ext xmlns:c16="http://schemas.microsoft.com/office/drawing/2014/chart" uri="{C3380CC4-5D6E-409C-BE32-E72D297353CC}">
              <c16:uniqueId val="{00000000-6045-4CCF-885F-D8EAA20021E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66.73</c:v>
                </c:pt>
                <c:pt idx="2">
                  <c:v>64.78</c:v>
                </c:pt>
                <c:pt idx="3">
                  <c:v>63.06</c:v>
                </c:pt>
                <c:pt idx="4">
                  <c:v>62.5</c:v>
                </c:pt>
              </c:numCache>
            </c:numRef>
          </c:val>
          <c:smooth val="0"/>
          <c:extLst>
            <c:ext xmlns:c16="http://schemas.microsoft.com/office/drawing/2014/chart" uri="{C3380CC4-5D6E-409C-BE32-E72D297353CC}">
              <c16:uniqueId val="{00000001-6045-4CCF-885F-D8EAA20021E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172.65</c:v>
                </c:pt>
                <c:pt idx="1">
                  <c:v>175.35</c:v>
                </c:pt>
                <c:pt idx="2">
                  <c:v>175.64</c:v>
                </c:pt>
                <c:pt idx="3">
                  <c:v>174.84</c:v>
                </c:pt>
                <c:pt idx="4">
                  <c:v>170.89</c:v>
                </c:pt>
              </c:numCache>
            </c:numRef>
          </c:val>
          <c:extLst>
            <c:ext xmlns:c16="http://schemas.microsoft.com/office/drawing/2014/chart" uri="{C3380CC4-5D6E-409C-BE32-E72D297353CC}">
              <c16:uniqueId val="{00000000-C98F-4307-A4EE-FE713D3993B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241.29</c:v>
                </c:pt>
                <c:pt idx="2">
                  <c:v>250.21</c:v>
                </c:pt>
                <c:pt idx="3">
                  <c:v>264.77</c:v>
                </c:pt>
                <c:pt idx="4">
                  <c:v>269.33</c:v>
                </c:pt>
              </c:numCache>
            </c:numRef>
          </c:val>
          <c:smooth val="0"/>
          <c:extLst>
            <c:ext xmlns:c16="http://schemas.microsoft.com/office/drawing/2014/chart" uri="{C3380CC4-5D6E-409C-BE32-E72D297353CC}">
              <c16:uniqueId val="{00000001-C98F-4307-A4EE-FE713D3993B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Y54" zoomScale="115" zoomScaleNormal="11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葛巻町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6017</v>
      </c>
      <c r="AM8" s="69"/>
      <c r="AN8" s="69"/>
      <c r="AO8" s="69"/>
      <c r="AP8" s="69"/>
      <c r="AQ8" s="69"/>
      <c r="AR8" s="69"/>
      <c r="AS8" s="69"/>
      <c r="AT8" s="68">
        <f>データ!T6</f>
        <v>434.96</v>
      </c>
      <c r="AU8" s="68"/>
      <c r="AV8" s="68"/>
      <c r="AW8" s="68"/>
      <c r="AX8" s="68"/>
      <c r="AY8" s="68"/>
      <c r="AZ8" s="68"/>
      <c r="BA8" s="68"/>
      <c r="BB8" s="68">
        <f>データ!U6</f>
        <v>13.83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68.37</v>
      </c>
      <c r="Q10" s="68"/>
      <c r="R10" s="68"/>
      <c r="S10" s="68"/>
      <c r="T10" s="68"/>
      <c r="U10" s="68"/>
      <c r="V10" s="68"/>
      <c r="W10" s="68">
        <f>データ!Q6</f>
        <v>100</v>
      </c>
      <c r="X10" s="68"/>
      <c r="Y10" s="68"/>
      <c r="Z10" s="68"/>
      <c r="AA10" s="68"/>
      <c r="AB10" s="68"/>
      <c r="AC10" s="68"/>
      <c r="AD10" s="69">
        <f>データ!R6</f>
        <v>1650</v>
      </c>
      <c r="AE10" s="69"/>
      <c r="AF10" s="69"/>
      <c r="AG10" s="69"/>
      <c r="AH10" s="69"/>
      <c r="AI10" s="69"/>
      <c r="AJ10" s="69"/>
      <c r="AK10" s="2"/>
      <c r="AL10" s="69">
        <f>データ!V6</f>
        <v>4061</v>
      </c>
      <c r="AM10" s="69"/>
      <c r="AN10" s="69"/>
      <c r="AO10" s="69"/>
      <c r="AP10" s="69"/>
      <c r="AQ10" s="69"/>
      <c r="AR10" s="69"/>
      <c r="AS10" s="69"/>
      <c r="AT10" s="68">
        <f>データ!W6</f>
        <v>434.29</v>
      </c>
      <c r="AU10" s="68"/>
      <c r="AV10" s="68"/>
      <c r="AW10" s="68"/>
      <c r="AX10" s="68"/>
      <c r="AY10" s="68"/>
      <c r="AZ10" s="68"/>
      <c r="BA10" s="68"/>
      <c r="BB10" s="68">
        <f>データ!X6</f>
        <v>9.35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43</v>
      </c>
      <c r="O86" s="26" t="str">
        <f>データ!EO6</f>
        <v>【-】</v>
      </c>
    </row>
  </sheetData>
  <sheetProtection algorithmName="SHA-512" hashValue="BepRmCVYIQzu9WUSab5flgAHMpJt1JaxFO0iloN5pT4gfBTdWjhdLGZN0mAlhWsxYY468WT/IQCeg9SKf1/vfQ==" saltValue="xbgsYX6Cvz9NCc4t6x2Oo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33022</v>
      </c>
      <c r="D6" s="33">
        <f t="shared" si="3"/>
        <v>47</v>
      </c>
      <c r="E6" s="33">
        <f t="shared" si="3"/>
        <v>18</v>
      </c>
      <c r="F6" s="33">
        <f t="shared" si="3"/>
        <v>0</v>
      </c>
      <c r="G6" s="33">
        <f t="shared" si="3"/>
        <v>0</v>
      </c>
      <c r="H6" s="33" t="str">
        <f t="shared" si="3"/>
        <v>岩手県　葛巻町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68.37</v>
      </c>
      <c r="Q6" s="34">
        <f t="shared" si="3"/>
        <v>100</v>
      </c>
      <c r="R6" s="34">
        <f t="shared" si="3"/>
        <v>1650</v>
      </c>
      <c r="S6" s="34">
        <f t="shared" si="3"/>
        <v>6017</v>
      </c>
      <c r="T6" s="34">
        <f t="shared" si="3"/>
        <v>434.96</v>
      </c>
      <c r="U6" s="34">
        <f t="shared" si="3"/>
        <v>13.83</v>
      </c>
      <c r="V6" s="34">
        <f t="shared" si="3"/>
        <v>4061</v>
      </c>
      <c r="W6" s="34">
        <f t="shared" si="3"/>
        <v>434.29</v>
      </c>
      <c r="X6" s="34">
        <f t="shared" si="3"/>
        <v>9.35</v>
      </c>
      <c r="Y6" s="35">
        <f>IF(Y7="",NA(),Y7)</f>
        <v>101.12</v>
      </c>
      <c r="Z6" s="35">
        <f t="shared" ref="Z6:AH6" si="4">IF(Z7="",NA(),Z7)</f>
        <v>80.12</v>
      </c>
      <c r="AA6" s="35">
        <f t="shared" si="4"/>
        <v>85.44</v>
      </c>
      <c r="AB6" s="35">
        <f t="shared" si="4"/>
        <v>88.3</v>
      </c>
      <c r="AC6" s="35">
        <f t="shared" si="4"/>
        <v>95.37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568.1</v>
      </c>
      <c r="BG6" s="35">
        <f t="shared" ref="BG6:BO6" si="7">IF(BG7="",NA(),BG7)</f>
        <v>2057.7399999999998</v>
      </c>
      <c r="BH6" s="35">
        <f t="shared" si="7"/>
        <v>2060.79</v>
      </c>
      <c r="BI6" s="35">
        <f t="shared" si="7"/>
        <v>2032.13</v>
      </c>
      <c r="BJ6" s="35">
        <f t="shared" si="7"/>
        <v>1928.26</v>
      </c>
      <c r="BK6" s="35">
        <f t="shared" si="7"/>
        <v>392.19</v>
      </c>
      <c r="BL6" s="35">
        <f t="shared" si="7"/>
        <v>248.44</v>
      </c>
      <c r="BM6" s="35">
        <f t="shared" si="7"/>
        <v>244.85</v>
      </c>
      <c r="BN6" s="35">
        <f t="shared" si="7"/>
        <v>296.89</v>
      </c>
      <c r="BO6" s="35">
        <f t="shared" si="7"/>
        <v>270.57</v>
      </c>
      <c r="BP6" s="34" t="str">
        <f>IF(BP7="","",IF(BP7="-","【-】","【"&amp;SUBSTITUTE(TEXT(BP7,"#,##0.00"),"-","△")&amp;"】"))</f>
        <v>【307.23】</v>
      </c>
      <c r="BQ6" s="35">
        <f>IF(BQ7="",NA(),BQ7)</f>
        <v>78.56</v>
      </c>
      <c r="BR6" s="35">
        <f t="shared" ref="BR6:BZ6" si="8">IF(BR7="",NA(),BR7)</f>
        <v>78.77</v>
      </c>
      <c r="BS6" s="35">
        <f t="shared" si="8"/>
        <v>79.790000000000006</v>
      </c>
      <c r="BT6" s="35">
        <f t="shared" si="8"/>
        <v>80.31</v>
      </c>
      <c r="BU6" s="35">
        <f t="shared" si="8"/>
        <v>82.09</v>
      </c>
      <c r="BV6" s="35">
        <f t="shared" si="8"/>
        <v>57.03</v>
      </c>
      <c r="BW6" s="35">
        <f t="shared" si="8"/>
        <v>66.73</v>
      </c>
      <c r="BX6" s="35">
        <f t="shared" si="8"/>
        <v>64.78</v>
      </c>
      <c r="BY6" s="35">
        <f t="shared" si="8"/>
        <v>63.06</v>
      </c>
      <c r="BZ6" s="35">
        <f t="shared" si="8"/>
        <v>62.5</v>
      </c>
      <c r="CA6" s="34" t="str">
        <f>IF(CA7="","",IF(CA7="-","【-】","【"&amp;SUBSTITUTE(TEXT(CA7,"#,##0.00"),"-","△")&amp;"】"))</f>
        <v>【59.98】</v>
      </c>
      <c r="CB6" s="35">
        <f>IF(CB7="",NA(),CB7)</f>
        <v>172.65</v>
      </c>
      <c r="CC6" s="35">
        <f t="shared" ref="CC6:CK6" si="9">IF(CC7="",NA(),CC7)</f>
        <v>175.35</v>
      </c>
      <c r="CD6" s="35">
        <f t="shared" si="9"/>
        <v>175.64</v>
      </c>
      <c r="CE6" s="35">
        <f t="shared" si="9"/>
        <v>174.84</v>
      </c>
      <c r="CF6" s="35">
        <f t="shared" si="9"/>
        <v>170.89</v>
      </c>
      <c r="CG6" s="35">
        <f t="shared" si="9"/>
        <v>283.73</v>
      </c>
      <c r="CH6" s="35">
        <f t="shared" si="9"/>
        <v>241.29</v>
      </c>
      <c r="CI6" s="35">
        <f t="shared" si="9"/>
        <v>250.21</v>
      </c>
      <c r="CJ6" s="35">
        <f t="shared" si="9"/>
        <v>264.77</v>
      </c>
      <c r="CK6" s="35">
        <f t="shared" si="9"/>
        <v>269.33</v>
      </c>
      <c r="CL6" s="34" t="str">
        <f>IF(CL7="","",IF(CL7="-","【-】","【"&amp;SUBSTITUTE(TEXT(CL7,"#,##0.00"),"-","△")&amp;"】"))</f>
        <v>【272.98】</v>
      </c>
      <c r="CM6" s="35" t="str">
        <f>IF(CM7="",NA(),CM7)</f>
        <v>-</v>
      </c>
      <c r="CN6" s="35" t="str">
        <f t="shared" ref="CN6:CV6" si="10">IF(CN7="",NA(),CN7)</f>
        <v>-</v>
      </c>
      <c r="CO6" s="35" t="str">
        <f t="shared" si="10"/>
        <v>-</v>
      </c>
      <c r="CP6" s="35" t="str">
        <f t="shared" si="10"/>
        <v>-</v>
      </c>
      <c r="CQ6" s="35" t="str">
        <f t="shared" si="10"/>
        <v>-</v>
      </c>
      <c r="CR6" s="35">
        <f t="shared" si="10"/>
        <v>58.25</v>
      </c>
      <c r="CS6" s="35">
        <f t="shared" si="10"/>
        <v>61.94</v>
      </c>
      <c r="CT6" s="35">
        <f t="shared" si="10"/>
        <v>61.79</v>
      </c>
      <c r="CU6" s="35">
        <f t="shared" si="10"/>
        <v>59.94</v>
      </c>
      <c r="CV6" s="35">
        <f t="shared" si="10"/>
        <v>59.64</v>
      </c>
      <c r="CW6" s="34" t="str">
        <f>IF(CW7="","",IF(CW7="-","【-】","【"&amp;SUBSTITUTE(TEXT(CW7,"#,##0.00"),"-","△")&amp;"】"))</f>
        <v>【58.71】</v>
      </c>
      <c r="CX6" s="35">
        <f>IF(CX7="",NA(),CX7)</f>
        <v>24.93</v>
      </c>
      <c r="CY6" s="35">
        <f t="shared" ref="CY6:DG6" si="11">IF(CY7="",NA(),CY7)</f>
        <v>26.65</v>
      </c>
      <c r="CZ6" s="35">
        <f t="shared" si="11"/>
        <v>29.44</v>
      </c>
      <c r="DA6" s="35">
        <f t="shared" si="11"/>
        <v>31.53</v>
      </c>
      <c r="DB6" s="35">
        <f t="shared" si="11"/>
        <v>32.68</v>
      </c>
      <c r="DC6" s="35">
        <f t="shared" si="11"/>
        <v>68.150000000000006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33022</v>
      </c>
      <c r="D7" s="37">
        <v>47</v>
      </c>
      <c r="E7" s="37">
        <v>18</v>
      </c>
      <c r="F7" s="37">
        <v>0</v>
      </c>
      <c r="G7" s="37">
        <v>0</v>
      </c>
      <c r="H7" s="37" t="s">
        <v>98</v>
      </c>
      <c r="I7" s="37" t="s">
        <v>99</v>
      </c>
      <c r="J7" s="37" t="s">
        <v>100</v>
      </c>
      <c r="K7" s="37" t="s">
        <v>101</v>
      </c>
      <c r="L7" s="37" t="s">
        <v>102</v>
      </c>
      <c r="M7" s="37" t="s">
        <v>103</v>
      </c>
      <c r="N7" s="38" t="s">
        <v>104</v>
      </c>
      <c r="O7" s="38" t="s">
        <v>105</v>
      </c>
      <c r="P7" s="38">
        <v>68.37</v>
      </c>
      <c r="Q7" s="38">
        <v>100</v>
      </c>
      <c r="R7" s="38">
        <v>1650</v>
      </c>
      <c r="S7" s="38">
        <v>6017</v>
      </c>
      <c r="T7" s="38">
        <v>434.96</v>
      </c>
      <c r="U7" s="38">
        <v>13.83</v>
      </c>
      <c r="V7" s="38">
        <v>4061</v>
      </c>
      <c r="W7" s="38">
        <v>434.29</v>
      </c>
      <c r="X7" s="38">
        <v>9.35</v>
      </c>
      <c r="Y7" s="38">
        <v>101.12</v>
      </c>
      <c r="Z7" s="38">
        <v>80.12</v>
      </c>
      <c r="AA7" s="38">
        <v>85.44</v>
      </c>
      <c r="AB7" s="38">
        <v>88.3</v>
      </c>
      <c r="AC7" s="38">
        <v>95.37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568.1</v>
      </c>
      <c r="BG7" s="38">
        <v>2057.7399999999998</v>
      </c>
      <c r="BH7" s="38">
        <v>2060.79</v>
      </c>
      <c r="BI7" s="38">
        <v>2032.13</v>
      </c>
      <c r="BJ7" s="38">
        <v>1928.26</v>
      </c>
      <c r="BK7" s="38">
        <v>392.19</v>
      </c>
      <c r="BL7" s="38">
        <v>248.44</v>
      </c>
      <c r="BM7" s="38">
        <v>244.85</v>
      </c>
      <c r="BN7" s="38">
        <v>296.89</v>
      </c>
      <c r="BO7" s="38">
        <v>270.57</v>
      </c>
      <c r="BP7" s="38">
        <v>307.23</v>
      </c>
      <c r="BQ7" s="38">
        <v>78.56</v>
      </c>
      <c r="BR7" s="38">
        <v>78.77</v>
      </c>
      <c r="BS7" s="38">
        <v>79.790000000000006</v>
      </c>
      <c r="BT7" s="38">
        <v>80.31</v>
      </c>
      <c r="BU7" s="38">
        <v>82.09</v>
      </c>
      <c r="BV7" s="38">
        <v>57.03</v>
      </c>
      <c r="BW7" s="38">
        <v>66.73</v>
      </c>
      <c r="BX7" s="38">
        <v>64.78</v>
      </c>
      <c r="BY7" s="38">
        <v>63.06</v>
      </c>
      <c r="BZ7" s="38">
        <v>62.5</v>
      </c>
      <c r="CA7" s="38">
        <v>59.98</v>
      </c>
      <c r="CB7" s="38">
        <v>172.65</v>
      </c>
      <c r="CC7" s="38">
        <v>175.35</v>
      </c>
      <c r="CD7" s="38">
        <v>175.64</v>
      </c>
      <c r="CE7" s="38">
        <v>174.84</v>
      </c>
      <c r="CF7" s="38">
        <v>170.89</v>
      </c>
      <c r="CG7" s="38">
        <v>283.73</v>
      </c>
      <c r="CH7" s="38">
        <v>241.29</v>
      </c>
      <c r="CI7" s="38">
        <v>250.21</v>
      </c>
      <c r="CJ7" s="38">
        <v>264.77</v>
      </c>
      <c r="CK7" s="38">
        <v>269.33</v>
      </c>
      <c r="CL7" s="38">
        <v>272.98</v>
      </c>
      <c r="CM7" s="38" t="s">
        <v>104</v>
      </c>
      <c r="CN7" s="38" t="s">
        <v>104</v>
      </c>
      <c r="CO7" s="38" t="s">
        <v>104</v>
      </c>
      <c r="CP7" s="38" t="s">
        <v>104</v>
      </c>
      <c r="CQ7" s="38" t="s">
        <v>104</v>
      </c>
      <c r="CR7" s="38">
        <v>58.25</v>
      </c>
      <c r="CS7" s="38">
        <v>61.94</v>
      </c>
      <c r="CT7" s="38">
        <v>61.79</v>
      </c>
      <c r="CU7" s="38">
        <v>59.94</v>
      </c>
      <c r="CV7" s="38">
        <v>59.64</v>
      </c>
      <c r="CW7" s="38">
        <v>58.71</v>
      </c>
      <c r="CX7" s="38">
        <v>24.93</v>
      </c>
      <c r="CY7" s="38">
        <v>26.65</v>
      </c>
      <c r="CZ7" s="38">
        <v>29.44</v>
      </c>
      <c r="DA7" s="38">
        <v>31.53</v>
      </c>
      <c r="DB7" s="38">
        <v>32.68</v>
      </c>
      <c r="DC7" s="38">
        <v>68.150000000000006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2021-01-26T01:57:04Z</cp:lastPrinted>
  <dcterms:created xsi:type="dcterms:W3CDTF">2020-12-04T03:15:15Z</dcterms:created>
  <dcterms:modified xsi:type="dcterms:W3CDTF">2021-01-26T01:57:07Z</dcterms:modified>
  <cp:category/>
</cp:coreProperties>
</file>