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8\Desktop\◯回答依頼中\020112 公営企業に係る経営比較分析表（令和元年度）の分析等について\町→県\"/>
    </mc:Choice>
  </mc:AlternateContent>
  <workbookProtection workbookAlgorithmName="SHA-512" workbookHashValue="FjD7Bl7tZtGCNSCMsHCuokopxvoup5jC7+BvjyplNkXheynYR0GRKAVlYfMAfb1vz51xAORnUEIziUXp1mhOxg==" workbookSaltValue="oGVWwxQInK6DgzadP270Bw==" workbookSpinCount="100000" lockStructure="1"/>
  <bookViews>
    <workbookView xWindow="0" yWindow="0" windowWidth="28800" windowHeight="117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<sst xmlns="http://schemas.openxmlformats.org/spreadsheetml/2006/main" count="272" uniqueCount="112">
  <si>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</si>
  <si>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</si>
  <si>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</si>
  <si>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</si>
  <si>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</si>
  <si>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</si>
  <si>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</si>
  <si>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</si>
  <si>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</si>
  <si>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</si>
  <si>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</si>
  <si>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</si>
  <si>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</si>
  <si>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</si>
  <si>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</si>
  <si>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</si>
  <si>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</si>
  <si>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</si>
  <si>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</si>
  <si>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</si>
  <si>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</si>
  <si>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</si>
  <si>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</si>
  <si>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</si>
  <si>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</si>
  <si>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</si>
  <si>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</si>
  <si>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</si>
  <si>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</si>
  <si>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</si>
  <si>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</si>
  <si>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</si>
  <si>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</si>
  <si>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</si>
  <si>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</si>
  <si>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</si>
  <si>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</si>
  <si>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</si>
  <si>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</si>
  <si>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</si>
  <si>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</si>
  <si>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</si>
  <si>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</si>
  <si>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</si>
  <si>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</si>
  <si>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</si>
  <si>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</si>
  <si>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</si>
  <si>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</si>
  <si>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</si>
  <si>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</si>
  <si>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</si>
  <si>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</si>
  <si>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</si>
  <si>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</si>
  <si>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</si>
  <si>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</si>
  <si>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</si>
  <si>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</si>
  <si>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</si>
  <si>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</si>
  <si>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</si>
  <si>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</si>
  <si>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</si>
  <si>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</si>
  <si>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</si>
  <si>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</si>
  <si>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</si>
  <si>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</si>
  <si>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</si>
  <si>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</si>
  <si>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</si>
  <si>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</si>
  <si>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</si>
  <si>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</si>
  <si>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</si>
  <si>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</si>
  <si>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</si>
  <si>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</si>
  <si>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</si>
  <si>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</si>
  <si>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</si>
  <si>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</si>
  <si>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</si>
  <si>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</si>
  <si>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</si>
  <si>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</si>
  <si>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</si>
  <si>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</si>
  <si>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</si>
  <si>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</si>
  <si>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</si>
  <si>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葛巻町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</si>
  <si>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</si>
  <si>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</si>
  <si>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</si>
  <si>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</si>
  <si>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</si>
  <si>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</si>
  <si>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</si>
  <si>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</si>
  <si>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</si>
  <si>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</si>
  <si>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</si>
  <si>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</si>
  <si>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</si>
  <si>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</si>
  <si>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</si>
  <si>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</si>
  <si>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旧簡易水道は７つ存在しており、平成25年度から令和元年度に管路を更新した江刈地区を除き多くの施設や管路で老朽化が著しく進行している。また漏水箇所不特定の慢性的な漏水が多くみられており、施設や管路の更新及び更新工事に伴う財源の確保が今後の課題となっている。
　</t>
    <rPh sb="1" eb="3">
      <t>トウチョウ</t>
    </rPh>
    <rPh sb="4" eb="5">
      <t>キュウ</t>
    </rPh>
    <rPh sb="5" eb="7">
      <t>カンイ</t>
    </rPh>
    <rPh sb="7" eb="9">
      <t>スイドウ</t>
    </rPh>
    <rPh sb="12" eb="14">
      <t>ソンザイ</t>
    </rPh>
    <rPh sb="19" eb="21">
      <t>ヘイセイ</t>
    </rPh>
    <rPh sb="23" eb="24">
      <t>ネン</t>
    </rPh>
    <rPh sb="24" eb="25">
      <t>ド</t>
    </rPh>
    <rPh sb="27" eb="29">
      <t>レイワ</t>
    </rPh>
    <rPh sb="29" eb="31">
      <t>ガンネン</t>
    </rPh>
    <rPh sb="31" eb="32">
      <t>ド</t>
    </rPh>
    <rPh sb="33" eb="35">
      <t>カンロ</t>
    </rPh>
    <rPh sb="36" eb="38">
      <t>コウシン</t>
    </rPh>
    <rPh sb="40" eb="42">
      <t>エカリ</t>
    </rPh>
    <rPh sb="42" eb="44">
      <t>チク</t>
    </rPh>
    <rPh sb="45" eb="46">
      <t>ノゾ</t>
    </rPh>
    <rPh sb="47" eb="48">
      <t>オオ</t>
    </rPh>
    <rPh sb="50" eb="52">
      <t>シセツ</t>
    </rPh>
    <rPh sb="53" eb="55">
      <t>カンロ</t>
    </rPh>
    <rPh sb="56" eb="59">
      <t>ロウキュウカ</t>
    </rPh>
    <rPh sb="60" eb="61">
      <t>イチジル</t>
    </rPh>
    <rPh sb="63" eb="65">
      <t>シンコウ</t>
    </rPh>
    <rPh sb="72" eb="74">
      <t>ロウスイ</t>
    </rPh>
    <rPh sb="74" eb="76">
      <t>カショ</t>
    </rPh>
    <rPh sb="76" eb="79">
      <t>フトクテイ</t>
    </rPh>
    <rPh sb="80" eb="83">
      <t>マンセイテキ</t>
    </rPh>
    <rPh sb="84" eb="86">
      <t>ロウスイ</t>
    </rPh>
    <rPh sb="87" eb="88">
      <t>オオ</t>
    </rPh>
    <rPh sb="96" eb="98">
      <t>シセツ</t>
    </rPh>
    <rPh sb="99" eb="101">
      <t>カンロ</t>
    </rPh>
    <rPh sb="102" eb="104">
      <t>コウシン</t>
    </rPh>
    <rPh sb="104" eb="105">
      <t>オヨ</t>
    </rPh>
    <rPh sb="106" eb="108">
      <t>コウシン</t>
    </rPh>
    <rPh sb="108" eb="110">
      <t>コウジ</t>
    </rPh>
    <rPh sb="111" eb="112">
      <t>トモナ</t>
    </rPh>
    <rPh sb="113" eb="115">
      <t>ザイゲン</t>
    </rPh>
    <rPh sb="116" eb="118">
      <t>カクホ</t>
    </rPh>
    <rPh sb="119" eb="121">
      <t>コンゴ</t>
    </rPh>
    <rPh sb="122" eb="124">
      <t>カダイ</t>
    </rPh>
    <phoneticPr fontId="4"/>
  </si>
  <si>
    <t>　当町の水道事業は集落が広く点在しており、給水区域の範囲も広い。また人口規模に対する施設数が多く管路延長も長距離であることから施設維持管理費、減価償却費が同規模団体と比較し割高となっており、経常収支比率の内の経常費用及び給水原価を高くする要因となっている。
　平成25年度から着工した「江刈地区水道整備事業」が令和元年度に完了したことにより同地区の漏水が減少し有収率の向上、基幹管路の耐震化と成果が出ている。また同工事の財源として企業債を借入ているため、企業債残高対給水収益比率を高くしている要因にもなっている。
　今後、経常収支比率、累積欠損金比率、料金回収率の改善に向けて令和元年度に策定した経営戦略を基に経営の健全化を図りながら計画的な管路の更新、適正な料金設定に向けて進めていきたい。</t>
    <rPh sb="1" eb="3">
      <t>トウチョウ</t>
    </rPh>
    <rPh sb="4" eb="6">
      <t>スイドウ</t>
    </rPh>
    <rPh sb="6" eb="8">
      <t>ジギョウ</t>
    </rPh>
    <rPh sb="9" eb="11">
      <t>シュウラク</t>
    </rPh>
    <rPh sb="12" eb="13">
      <t>ヒロ</t>
    </rPh>
    <rPh sb="14" eb="16">
      <t>テンザイ</t>
    </rPh>
    <rPh sb="21" eb="23">
      <t>キュウスイ</t>
    </rPh>
    <rPh sb="23" eb="25">
      <t>クイキ</t>
    </rPh>
    <rPh sb="26" eb="28">
      <t>ハンイ</t>
    </rPh>
    <rPh sb="29" eb="30">
      <t>ヒロ</t>
    </rPh>
    <rPh sb="34" eb="36">
      <t>ジンコウ</t>
    </rPh>
    <rPh sb="36" eb="38">
      <t>キボ</t>
    </rPh>
    <rPh sb="39" eb="40">
      <t>タイ</t>
    </rPh>
    <rPh sb="42" eb="45">
      <t>シセツスウ</t>
    </rPh>
    <rPh sb="46" eb="47">
      <t>オオ</t>
    </rPh>
    <rPh sb="48" eb="50">
      <t>カンロ</t>
    </rPh>
    <rPh sb="50" eb="52">
      <t>エンチョウ</t>
    </rPh>
    <rPh sb="53" eb="56">
      <t>チョウキョリ</t>
    </rPh>
    <rPh sb="63" eb="65">
      <t>シセツ</t>
    </rPh>
    <rPh sb="65" eb="67">
      <t>イジ</t>
    </rPh>
    <rPh sb="67" eb="70">
      <t>カンリヒ</t>
    </rPh>
    <rPh sb="71" eb="73">
      <t>ゲンカ</t>
    </rPh>
    <rPh sb="73" eb="75">
      <t>ショウキャク</t>
    </rPh>
    <rPh sb="75" eb="76">
      <t>ヒ</t>
    </rPh>
    <rPh sb="77" eb="80">
      <t>ドウキボ</t>
    </rPh>
    <rPh sb="80" eb="82">
      <t>ダンタイ</t>
    </rPh>
    <rPh sb="83" eb="85">
      <t>ヒカク</t>
    </rPh>
    <rPh sb="86" eb="88">
      <t>ワリダカ</t>
    </rPh>
    <rPh sb="95" eb="97">
      <t>ケイジョウ</t>
    </rPh>
    <rPh sb="97" eb="99">
      <t>シュウシ</t>
    </rPh>
    <rPh sb="99" eb="101">
      <t>ヒリツ</t>
    </rPh>
    <rPh sb="102" eb="103">
      <t>ウチ</t>
    </rPh>
    <rPh sb="104" eb="106">
      <t>ケイジョウ</t>
    </rPh>
    <rPh sb="106" eb="108">
      <t>ヒヨウ</t>
    </rPh>
    <rPh sb="108" eb="109">
      <t>オヨ</t>
    </rPh>
    <rPh sb="110" eb="112">
      <t>キュウスイ</t>
    </rPh>
    <rPh sb="112" eb="114">
      <t>ゲンカ</t>
    </rPh>
    <rPh sb="115" eb="116">
      <t>タカ</t>
    </rPh>
    <rPh sb="119" eb="121">
      <t>ヨウイン</t>
    </rPh>
    <rPh sb="130" eb="132">
      <t>ヘイセイ</t>
    </rPh>
    <rPh sb="134" eb="135">
      <t>ネン</t>
    </rPh>
    <rPh sb="135" eb="136">
      <t>ド</t>
    </rPh>
    <rPh sb="138" eb="140">
      <t>チャッコウ</t>
    </rPh>
    <rPh sb="143" eb="145">
      <t>エカリ</t>
    </rPh>
    <rPh sb="145" eb="147">
      <t>チク</t>
    </rPh>
    <rPh sb="147" eb="149">
      <t>スイドウ</t>
    </rPh>
    <rPh sb="149" eb="151">
      <t>セイビ</t>
    </rPh>
    <rPh sb="151" eb="153">
      <t>ジギョウ</t>
    </rPh>
    <rPh sb="155" eb="157">
      <t>レイワ</t>
    </rPh>
    <rPh sb="157" eb="159">
      <t>ガンネン</t>
    </rPh>
    <rPh sb="159" eb="160">
      <t>ド</t>
    </rPh>
    <rPh sb="161" eb="163">
      <t>カンリョウ</t>
    </rPh>
    <rPh sb="170" eb="173">
      <t>ドウチク</t>
    </rPh>
    <rPh sb="174" eb="176">
      <t>ロウスイ</t>
    </rPh>
    <rPh sb="177" eb="179">
      <t>ゲンショウ</t>
    </rPh>
    <rPh sb="180" eb="182">
      <t>ユウシュウ</t>
    </rPh>
    <rPh sb="182" eb="183">
      <t>リツ</t>
    </rPh>
    <rPh sb="184" eb="186">
      <t>コウジョウ</t>
    </rPh>
    <rPh sb="187" eb="189">
      <t>キカン</t>
    </rPh>
    <rPh sb="189" eb="191">
      <t>カンロ</t>
    </rPh>
    <rPh sb="192" eb="195">
      <t>タイシンカ</t>
    </rPh>
    <rPh sb="196" eb="198">
      <t>セイカ</t>
    </rPh>
    <rPh sb="199" eb="200">
      <t>デ</t>
    </rPh>
    <rPh sb="206" eb="207">
      <t>ドウ</t>
    </rPh>
    <rPh sb="207" eb="209">
      <t>コウジ</t>
    </rPh>
    <rPh sb="210" eb="212">
      <t>ザイゲン</t>
    </rPh>
    <rPh sb="215" eb="217">
      <t>キギョウ</t>
    </rPh>
    <rPh sb="217" eb="218">
      <t>サイ</t>
    </rPh>
    <rPh sb="219" eb="221">
      <t>カリイレ</t>
    </rPh>
    <rPh sb="227" eb="229">
      <t>キギョウ</t>
    </rPh>
    <rPh sb="229" eb="230">
      <t>サイ</t>
    </rPh>
    <rPh sb="230" eb="232">
      <t>ザンダカ</t>
    </rPh>
    <rPh sb="232" eb="233">
      <t>タイ</t>
    </rPh>
    <rPh sb="233" eb="235">
      <t>キュウスイ</t>
    </rPh>
    <rPh sb="235" eb="237">
      <t>シュウエキ</t>
    </rPh>
    <rPh sb="237" eb="239">
      <t>ヒリツ</t>
    </rPh>
    <rPh sb="240" eb="241">
      <t>タカ</t>
    </rPh>
    <rPh sb="246" eb="248">
      <t>ヨウイン</t>
    </rPh>
    <rPh sb="258" eb="260">
      <t>コンゴ</t>
    </rPh>
    <rPh sb="261" eb="263">
      <t>ケイジョウ</t>
    </rPh>
    <rPh sb="263" eb="265">
      <t>シュウシ</t>
    </rPh>
    <rPh sb="265" eb="267">
      <t>ヒリツ</t>
    </rPh>
    <rPh sb="268" eb="270">
      <t>ルイセキ</t>
    </rPh>
    <rPh sb="270" eb="273">
      <t>ケッソンキン</t>
    </rPh>
    <rPh sb="273" eb="275">
      <t>ヒリツ</t>
    </rPh>
    <rPh sb="276" eb="278">
      <t>リョウキン</t>
    </rPh>
    <rPh sb="278" eb="280">
      <t>カイシュウ</t>
    </rPh>
    <rPh sb="280" eb="281">
      <t>リツ</t>
    </rPh>
    <rPh sb="282" eb="284">
      <t>カイゼン</t>
    </rPh>
    <rPh sb="285" eb="286">
      <t>ム</t>
    </rPh>
    <rPh sb="288" eb="290">
      <t>レイワ</t>
    </rPh>
    <rPh sb="290" eb="292">
      <t>ガンネン</t>
    </rPh>
    <rPh sb="292" eb="293">
      <t>ド</t>
    </rPh>
    <rPh sb="294" eb="296">
      <t>サクテイ</t>
    </rPh>
    <rPh sb="298" eb="300">
      <t>ケイエイ</t>
    </rPh>
    <rPh sb="300" eb="302">
      <t>センリャク</t>
    </rPh>
    <rPh sb="303" eb="304">
      <t>モト</t>
    </rPh>
    <rPh sb="305" eb="307">
      <t>ケイエイ</t>
    </rPh>
    <rPh sb="308" eb="311">
      <t>ケンゼンカ</t>
    </rPh>
    <rPh sb="312" eb="313">
      <t>ハカ</t>
    </rPh>
    <rPh sb="317" eb="320">
      <t>ケイカクテキ</t>
    </rPh>
    <rPh sb="321" eb="323">
      <t>カンロ</t>
    </rPh>
    <rPh sb="324" eb="326">
      <t>コウシン</t>
    </rPh>
    <rPh sb="327" eb="329">
      <t>テキセイ</t>
    </rPh>
    <rPh sb="330" eb="332">
      <t>リョウキン</t>
    </rPh>
    <rPh sb="332" eb="334">
      <t>セッテイ</t>
    </rPh>
    <rPh sb="335" eb="336">
      <t>ム</t>
    </rPh>
    <rPh sb="338" eb="339">
      <t>スス</t>
    </rPh>
    <phoneticPr fontId="4"/>
  </si>
  <si>
    <t>　「江刈地区水道整備事業」が完了し老朽化した施設・管路が更新されたことにより有収率の向上、突発的な漏水が減少した。しかし依然として慢性的な漏水が多くみられており対応に苦慮している状況である。
　今後は人口減少に伴う収益減、元利償還金のピーク、老朽化施設・管路の早期改善に向けて、令和元年度に策定した経営戦略を基に水道事業経営の効率化や経営基盤の強化を図り、健全で持続可能な事業経営を推進していきたい。</t>
    <rPh sb="2" eb="4">
      <t>エカリ</t>
    </rPh>
    <rPh sb="4" eb="6">
      <t>チク</t>
    </rPh>
    <rPh sb="6" eb="8">
      <t>スイドウ</t>
    </rPh>
    <rPh sb="8" eb="10">
      <t>セイビ</t>
    </rPh>
    <rPh sb="10" eb="12">
      <t>ジギョウ</t>
    </rPh>
    <rPh sb="14" eb="16">
      <t>カンリョウ</t>
    </rPh>
    <rPh sb="17" eb="20">
      <t>ロウキュウカ</t>
    </rPh>
    <rPh sb="22" eb="24">
      <t>シセツ</t>
    </rPh>
    <rPh sb="25" eb="27">
      <t>カンロ</t>
    </rPh>
    <rPh sb="28" eb="30">
      <t>コウシン</t>
    </rPh>
    <rPh sb="38" eb="41">
      <t>ユウシュウリツ</t>
    </rPh>
    <rPh sb="42" eb="44">
      <t>コウジョウ</t>
    </rPh>
    <rPh sb="45" eb="48">
      <t>トッパツテキ</t>
    </rPh>
    <rPh sb="49" eb="51">
      <t>ロウスイ</t>
    </rPh>
    <rPh sb="52" eb="54">
      <t>ゲンショウ</t>
    </rPh>
    <rPh sb="60" eb="62">
      <t>イゼン</t>
    </rPh>
    <rPh sb="65" eb="68">
      <t>マンセイテキ</t>
    </rPh>
    <rPh sb="69" eb="71">
      <t>ロウスイ</t>
    </rPh>
    <rPh sb="72" eb="73">
      <t>オオ</t>
    </rPh>
    <rPh sb="80" eb="82">
      <t>タイオウ</t>
    </rPh>
    <rPh sb="83" eb="85">
      <t>クリョ</t>
    </rPh>
    <rPh sb="89" eb="91">
      <t>ジョウキョウ</t>
    </rPh>
    <rPh sb="97" eb="99">
      <t>コンゴ</t>
    </rPh>
    <rPh sb="100" eb="102">
      <t>ジンコウ</t>
    </rPh>
    <rPh sb="102" eb="104">
      <t>ゲンショウ</t>
    </rPh>
    <rPh sb="105" eb="106">
      <t>トモナ</t>
    </rPh>
    <rPh sb="127" eb="129">
      <t>カンロ</t>
    </rPh>
    <rPh sb="139" eb="141">
      <t>レイワ</t>
    </rPh>
    <rPh sb="141" eb="142">
      <t>ガン</t>
    </rPh>
    <rPh sb="142" eb="144">
      <t>ネンド</t>
    </rPh>
    <rPh sb="145" eb="147">
      <t>サクテイ</t>
    </rPh>
    <rPh sb="154" eb="15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</si>
</sst>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7.26</c:v>
                </c:pt>
                <c:pt idx="3">
                  <c:v>8.08</c:v>
                </c:pt>
                <c:pt idx="4" formatCode="#,##0.00;&quot;△&quot;#,##0.00">
                  <c:v>0</c:v>
                </c:pt>
              </c:numCache>
            </c:numRef>
          </c:val>
          <c:extLst>
            <c:ext xmlns:c16="http://schemas.microsoft.com/office/drawing/2014/chart" uri="{C3380CC4-5D6E-409C-BE32-E72D297353CC}">
              <c16:uniqueId val="{00000000-D81C-4E9C-8D49-3F57DF9156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0.44</c:v>
                </c:pt>
                <c:pt idx="3">
                  <c:v>0.52</c:v>
                </c:pt>
                <c:pt idx="4">
                  <c:v>0.47</c:v>
                </c:pt>
              </c:numCache>
            </c:numRef>
          </c:val>
          <c:smooth val="0"/>
          <c:extLst>
            <c:ext xmlns:c16="http://schemas.microsoft.com/office/drawing/2014/chart" uri="{C3380CC4-5D6E-409C-BE32-E72D297353CC}">
              <c16:uniqueId val="{00000001-D81C-4E9C-8D49-3F57DF9156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68.790000000000006</c:v>
                </c:pt>
                <c:pt idx="3">
                  <c:v>62.18</c:v>
                </c:pt>
                <c:pt idx="4">
                  <c:v>56.98</c:v>
                </c:pt>
              </c:numCache>
            </c:numRef>
          </c:val>
          <c:extLst>
            <c:ext xmlns:c16="http://schemas.microsoft.com/office/drawing/2014/chart" uri="{C3380CC4-5D6E-409C-BE32-E72D297353CC}">
              <c16:uniqueId val="{00000000-945F-41A2-8759-D73A720D4A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50.24</c:v>
                </c:pt>
                <c:pt idx="3">
                  <c:v>50.29</c:v>
                </c:pt>
                <c:pt idx="4">
                  <c:v>49.64</c:v>
                </c:pt>
              </c:numCache>
            </c:numRef>
          </c:val>
          <c:smooth val="0"/>
          <c:extLst>
            <c:ext xmlns:c16="http://schemas.microsoft.com/office/drawing/2014/chart" uri="{C3380CC4-5D6E-409C-BE32-E72D297353CC}">
              <c16:uniqueId val="{00000001-945F-41A2-8759-D73A720D4A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50.17</c:v>
                </c:pt>
                <c:pt idx="3">
                  <c:v>54.89</c:v>
                </c:pt>
                <c:pt idx="4">
                  <c:v>58.96</c:v>
                </c:pt>
              </c:numCache>
            </c:numRef>
          </c:val>
          <c:extLst>
            <c:ext xmlns:c16="http://schemas.microsoft.com/office/drawing/2014/chart" uri="{C3380CC4-5D6E-409C-BE32-E72D297353CC}">
              <c16:uniqueId val="{00000000-5503-46B5-99AE-EE330739BF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78.650000000000006</c:v>
                </c:pt>
                <c:pt idx="3">
                  <c:v>77.73</c:v>
                </c:pt>
                <c:pt idx="4">
                  <c:v>78.09</c:v>
                </c:pt>
              </c:numCache>
            </c:numRef>
          </c:val>
          <c:smooth val="0"/>
          <c:extLst>
            <c:ext xmlns:c16="http://schemas.microsoft.com/office/drawing/2014/chart" uri="{C3380CC4-5D6E-409C-BE32-E72D297353CC}">
              <c16:uniqueId val="{00000001-5503-46B5-99AE-EE330739BF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81.349999999999994</c:v>
                </c:pt>
                <c:pt idx="3">
                  <c:v>78.28</c:v>
                </c:pt>
                <c:pt idx="4">
                  <c:v>80.13</c:v>
                </c:pt>
              </c:numCache>
            </c:numRef>
          </c:val>
          <c:extLst>
            <c:ext xmlns:c16="http://schemas.microsoft.com/office/drawing/2014/chart" uri="{C3380CC4-5D6E-409C-BE32-E72D297353CC}">
              <c16:uniqueId val="{00000000-F682-4427-A96D-C709483879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104.47</c:v>
                </c:pt>
                <c:pt idx="3">
                  <c:v>103.81</c:v>
                </c:pt>
                <c:pt idx="4">
                  <c:v>104.35</c:v>
                </c:pt>
              </c:numCache>
            </c:numRef>
          </c:val>
          <c:smooth val="0"/>
          <c:extLst>
            <c:ext xmlns:c16="http://schemas.microsoft.com/office/drawing/2014/chart" uri="{C3380CC4-5D6E-409C-BE32-E72D297353CC}">
              <c16:uniqueId val="{00000001-F682-4427-A96D-C709483879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2.84</c:v>
                </c:pt>
                <c:pt idx="3">
                  <c:v>5.05</c:v>
                </c:pt>
                <c:pt idx="4">
                  <c:v>7.93</c:v>
                </c:pt>
              </c:numCache>
            </c:numRef>
          </c:val>
          <c:extLst>
            <c:ext xmlns:c16="http://schemas.microsoft.com/office/drawing/2014/chart" uri="{C3380CC4-5D6E-409C-BE32-E72D297353CC}">
              <c16:uniqueId val="{00000000-2FAC-4814-8787-6A6FFC21A7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45.14</c:v>
                </c:pt>
                <c:pt idx="3">
                  <c:v>45.85</c:v>
                </c:pt>
                <c:pt idx="4">
                  <c:v>47.31</c:v>
                </c:pt>
              </c:numCache>
            </c:numRef>
          </c:val>
          <c:smooth val="0"/>
          <c:extLst>
            <c:ext xmlns:c16="http://schemas.microsoft.com/office/drawing/2014/chart" uri="{C3380CC4-5D6E-409C-BE32-E72D297353CC}">
              <c16:uniqueId val="{00000001-2FAC-4814-8787-6A6FFC21A7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5.62</c:v>
                </c:pt>
                <c:pt idx="3">
                  <c:v>6.52</c:v>
                </c:pt>
                <c:pt idx="4">
                  <c:v>27.2</c:v>
                </c:pt>
              </c:numCache>
            </c:numRef>
          </c:val>
          <c:extLst>
            <c:ext xmlns:c16="http://schemas.microsoft.com/office/drawing/2014/chart" uri="{C3380CC4-5D6E-409C-BE32-E72D297353CC}">
              <c16:uniqueId val="{00000000-D6E1-460C-8793-8841DC935E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13.58</c:v>
                </c:pt>
                <c:pt idx="3">
                  <c:v>14.13</c:v>
                </c:pt>
                <c:pt idx="4">
                  <c:v>16.77</c:v>
                </c:pt>
              </c:numCache>
            </c:numRef>
          </c:val>
          <c:smooth val="0"/>
          <c:extLst>
            <c:ext xmlns:c16="http://schemas.microsoft.com/office/drawing/2014/chart" uri="{C3380CC4-5D6E-409C-BE32-E72D297353CC}">
              <c16:uniqueId val="{00000001-D6E1-460C-8793-8841DC935E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33.93</c:v>
                </c:pt>
                <c:pt idx="3">
                  <c:v>70.069999999999993</c:v>
                </c:pt>
                <c:pt idx="4">
                  <c:v>105.67</c:v>
                </c:pt>
              </c:numCache>
            </c:numRef>
          </c:val>
          <c:extLst>
            <c:ext xmlns:c16="http://schemas.microsoft.com/office/drawing/2014/chart" uri="{C3380CC4-5D6E-409C-BE32-E72D297353CC}">
              <c16:uniqueId val="{00000000-F724-420C-8865-50A2B8EBDD9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16.399999999999999</c:v>
                </c:pt>
                <c:pt idx="3">
                  <c:v>25.66</c:v>
                </c:pt>
                <c:pt idx="4">
                  <c:v>21.69</c:v>
                </c:pt>
              </c:numCache>
            </c:numRef>
          </c:val>
          <c:smooth val="0"/>
          <c:extLst>
            <c:ext xmlns:c16="http://schemas.microsoft.com/office/drawing/2014/chart" uri="{C3380CC4-5D6E-409C-BE32-E72D297353CC}">
              <c16:uniqueId val="{00000001-F724-420C-8865-50A2B8EBDD9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211.41</c:v>
                </c:pt>
                <c:pt idx="3">
                  <c:v>227.43</c:v>
                </c:pt>
                <c:pt idx="4">
                  <c:v>199.23</c:v>
                </c:pt>
              </c:numCache>
            </c:numRef>
          </c:val>
          <c:extLst>
            <c:ext xmlns:c16="http://schemas.microsoft.com/office/drawing/2014/chart" uri="{C3380CC4-5D6E-409C-BE32-E72D297353CC}">
              <c16:uniqueId val="{00000000-C5C7-4199-A66E-C935CFAC20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293.23</c:v>
                </c:pt>
                <c:pt idx="3">
                  <c:v>300.14</c:v>
                </c:pt>
                <c:pt idx="4">
                  <c:v>301.04000000000002</c:v>
                </c:pt>
              </c:numCache>
            </c:numRef>
          </c:val>
          <c:smooth val="0"/>
          <c:extLst>
            <c:ext xmlns:c16="http://schemas.microsoft.com/office/drawing/2014/chart" uri="{C3380CC4-5D6E-409C-BE32-E72D297353CC}">
              <c16:uniqueId val="{00000001-C5C7-4199-A66E-C935CFAC20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1458.45</c:v>
                </c:pt>
                <c:pt idx="3">
                  <c:v>1584.85</c:v>
                </c:pt>
                <c:pt idx="4">
                  <c:v>1534.39</c:v>
                </c:pt>
              </c:numCache>
            </c:numRef>
          </c:val>
          <c:extLst>
            <c:ext xmlns:c16="http://schemas.microsoft.com/office/drawing/2014/chart" uri="{C3380CC4-5D6E-409C-BE32-E72D297353CC}">
              <c16:uniqueId val="{00000000-E103-4499-A99C-244B4D05D1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542.29999999999995</c:v>
                </c:pt>
                <c:pt idx="3">
                  <c:v>566.65</c:v>
                </c:pt>
                <c:pt idx="4">
                  <c:v>551.62</c:v>
                </c:pt>
              </c:numCache>
            </c:numRef>
          </c:val>
          <c:smooth val="0"/>
          <c:extLst>
            <c:ext xmlns:c16="http://schemas.microsoft.com/office/drawing/2014/chart" uri="{C3380CC4-5D6E-409C-BE32-E72D297353CC}">
              <c16:uniqueId val="{00000001-E103-4499-A99C-244B4D05D1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63.79</c:v>
                </c:pt>
                <c:pt idx="3">
                  <c:v>66.36</c:v>
                </c:pt>
                <c:pt idx="4">
                  <c:v>68.98</c:v>
                </c:pt>
              </c:numCache>
            </c:numRef>
          </c:val>
          <c:extLst>
            <c:ext xmlns:c16="http://schemas.microsoft.com/office/drawing/2014/chart" uri="{C3380CC4-5D6E-409C-BE32-E72D297353CC}">
              <c16:uniqueId val="{00000000-BB5F-4844-A12D-3208BBF43B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87.51</c:v>
                </c:pt>
                <c:pt idx="3">
                  <c:v>84.77</c:v>
                </c:pt>
                <c:pt idx="4">
                  <c:v>87.11</c:v>
                </c:pt>
              </c:numCache>
            </c:numRef>
          </c:val>
          <c:smooth val="0"/>
          <c:extLst>
            <c:ext xmlns:c16="http://schemas.microsoft.com/office/drawing/2014/chart" uri="{C3380CC4-5D6E-409C-BE32-E72D297353CC}">
              <c16:uniqueId val="{00000001-BB5F-4844-A12D-3208BBF43B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281.70999999999998</c:v>
                </c:pt>
                <c:pt idx="3">
                  <c:v>294.13</c:v>
                </c:pt>
                <c:pt idx="4">
                  <c:v>282.58</c:v>
                </c:pt>
              </c:numCache>
            </c:numRef>
          </c:val>
          <c:extLst>
            <c:ext xmlns:c16="http://schemas.microsoft.com/office/drawing/2014/chart" uri="{C3380CC4-5D6E-409C-BE32-E72D297353CC}">
              <c16:uniqueId val="{00000000-032B-4216-ABFA-45C00CFA3B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218.42</c:v>
                </c:pt>
                <c:pt idx="3">
                  <c:v>227.27</c:v>
                </c:pt>
                <c:pt idx="4">
                  <c:v>223.98</c:v>
                </c:pt>
              </c:numCache>
            </c:numRef>
          </c:val>
          <c:smooth val="0"/>
          <c:extLst>
            <c:ext xmlns:c16="http://schemas.microsoft.com/office/drawing/2014/chart" uri="{C3380CC4-5D6E-409C-BE32-E72D297353CC}">
              <c16:uniqueId val="{00000001-032B-4216-ABFA-45C00CFA3B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8" zoomScaleNormal="100" workbookViewId="0">
      <selection activeCell="BS86" sqref="BS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岩手県　葛巻町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6017</v>
      </c>
      <c r="AM8" s="61"/>
      <c r="AN8" s="61"/>
      <c r="AO8" s="61"/>
      <c r="AP8" s="61"/>
      <c r="AQ8" s="61"/>
      <c r="AR8" s="61"/>
      <c r="AS8" s="61"/>
      <c r="AT8" s="52">
        <f>データ!$S$6</f>
        <v>434.96</v>
      </c>
      <c r="AU8" s="53"/>
      <c r="AV8" s="53"/>
      <c r="AW8" s="53"/>
      <c r="AX8" s="53"/>
      <c r="AY8" s="53"/>
      <c r="AZ8" s="53"/>
      <c r="BA8" s="53"/>
      <c r="BB8" s="54">
        <f>データ!$T$6</f>
        <v>13.83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52.13</v>
      </c>
      <c r="J10" s="53"/>
      <c r="K10" s="53"/>
      <c r="L10" s="53"/>
      <c r="M10" s="53"/>
      <c r="N10" s="53"/>
      <c r="O10" s="64"/>
      <c r="P10" s="54">
        <f>データ!$P$6</f>
        <v>94.18</v>
      </c>
      <c r="Q10" s="54"/>
      <c r="R10" s="54"/>
      <c r="S10" s="54"/>
      <c r="T10" s="54"/>
      <c r="U10" s="54"/>
      <c r="V10" s="54"/>
      <c r="W10" s="61">
        <f>データ!$Q$6</f>
        <v>3430</v>
      </c>
      <c r="X10" s="61"/>
      <c r="Y10" s="61"/>
      <c r="Z10" s="61"/>
      <c r="AA10" s="61"/>
      <c r="AB10" s="61"/>
      <c r="AC10" s="61"/>
      <c r="AD10" s="2"/>
      <c r="AE10" s="2"/>
      <c r="AF10" s="2"/>
      <c r="AG10" s="2"/>
      <c r="AH10" s="4"/>
      <c r="AI10" s="4"/>
      <c r="AJ10" s="4"/>
      <c r="AK10" s="4"/>
      <c r="AL10" s="61">
        <f>データ!$U$6</f>
        <v>5594</v>
      </c>
      <c r="AM10" s="61"/>
      <c r="AN10" s="61"/>
      <c r="AO10" s="61"/>
      <c r="AP10" s="61"/>
      <c r="AQ10" s="61"/>
      <c r="AR10" s="61"/>
      <c r="AS10" s="61"/>
      <c r="AT10" s="52">
        <f>データ!$V$6</f>
        <v>34.369999999999997</v>
      </c>
      <c r="AU10" s="53"/>
      <c r="AV10" s="53"/>
      <c r="AW10" s="53"/>
      <c r="AX10" s="53"/>
      <c r="AY10" s="53"/>
      <c r="AZ10" s="53"/>
      <c r="BA10" s="53"/>
      <c r="BB10" s="54">
        <f>データ!$W$6</f>
        <v>162.76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nB/lzIT81qg9xhOTwneiCHwjkH96jwljx7vI3rzLwVyxLIvUjUGeytPmZAQPSRSw1wViVusZmK+yc2oBWhHcA==" saltValue="qVRGf4R9k6KVWOt8qWVm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33022</v>
      </c>
      <c r="D6" s="34">
        <f t="shared" si="3"/>
        <v>46</v>
      </c>
      <c r="E6" s="34">
        <f t="shared" si="3"/>
        <v>1</v>
      </c>
      <c r="F6" s="34">
        <f t="shared" si="3"/>
        <v>0</v>
      </c>
      <c r="G6" s="34">
        <f t="shared" si="3"/>
        <v>1</v>
      </c>
      <c r="H6" s="34" t="str">
        <f t="shared" si="3"/>
        <v>岩手県　葛巻町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52.13</v>
      </c>
      <c r="P6" s="35">
        <f t="shared" si="3"/>
        <v>94.18</v>
      </c>
      <c r="Q6" s="35">
        <f t="shared" si="3"/>
        <v>3430</v>
      </c>
      <c r="R6" s="35">
        <f t="shared" si="3"/>
        <v>6017</v>
      </c>
      <c r="S6" s="35">
        <f t="shared" si="3"/>
        <v>434.96</v>
      </c>
      <c r="T6" s="35">
        <f t="shared" si="3"/>
        <v>13.83</v>
      </c>
      <c r="U6" s="35">
        <f t="shared" si="3"/>
        <v>5594</v>
      </c>
      <c r="V6" s="35">
        <f t="shared" si="3"/>
        <v>34.369999999999997</v>
      </c>
      <c r="W6" s="35">
        <f t="shared" si="3"/>
        <v>162.76</v>
      </c>
      <c r="X6" s="36" t="str">
        <f>IF(X7="",NA(),X7)</f>
        <v>-</v>
      </c>
      <c r="Y6" s="36" t="str">
        <f t="shared" ref="Y6:AG6" si="4">IF(Y7="",NA(),Y7)</f>
        <v>-</v>
      </c>
      <c r="Z6" s="36">
        <f t="shared" si="4"/>
        <v>81.349999999999994</v>
      </c>
      <c r="AA6" s="36">
        <f t="shared" si="4"/>
        <v>78.28</v>
      </c>
      <c r="AB6" s="36">
        <f t="shared" si="4"/>
        <v>80.13</v>
      </c>
      <c r="AC6" s="36" t="str">
        <f t="shared" si="4"/>
        <v>-</v>
      </c>
      <c r="AD6" s="36" t="str">
        <f t="shared" si="4"/>
        <v>-</v>
      </c>
      <c r="AE6" s="36">
        <f t="shared" si="4"/>
        <v>104.47</v>
      </c>
      <c r="AF6" s="36">
        <f t="shared" si="4"/>
        <v>103.81</v>
      </c>
      <c r="AG6" s="36">
        <f t="shared" si="4"/>
        <v>104.35</v>
      </c>
      <c r="AH6" s="35" t="str">
        <f>IF(AH7="","",IF(AH7="-","【-】","【"&amp;SUBSTITUTE(TEXT(AH7,"#,##0.00"),"-","△")&amp;"】"))</f>
        <v>【112.01】</v>
      </c>
      <c r="AI6" s="36" t="str">
        <f>IF(AI7="",NA(),AI7)</f>
        <v>-</v>
      </c>
      <c r="AJ6" s="36" t="str">
        <f t="shared" ref="AJ6:AR6" si="5">IF(AJ7="",NA(),AJ7)</f>
        <v>-</v>
      </c>
      <c r="AK6" s="36">
        <f t="shared" si="5"/>
        <v>33.93</v>
      </c>
      <c r="AL6" s="36">
        <f t="shared" si="5"/>
        <v>70.069999999999993</v>
      </c>
      <c r="AM6" s="36">
        <f t="shared" si="5"/>
        <v>105.67</v>
      </c>
      <c r="AN6" s="36" t="str">
        <f t="shared" si="5"/>
        <v>-</v>
      </c>
      <c r="AO6" s="36" t="str">
        <f t="shared" si="5"/>
        <v>-</v>
      </c>
      <c r="AP6" s="36">
        <f t="shared" si="5"/>
        <v>16.399999999999999</v>
      </c>
      <c r="AQ6" s="36">
        <f t="shared" si="5"/>
        <v>25.66</v>
      </c>
      <c r="AR6" s="36">
        <f t="shared" si="5"/>
        <v>21.69</v>
      </c>
      <c r="AS6" s="35" t="str">
        <f>IF(AS7="","",IF(AS7="-","【-】","【"&amp;SUBSTITUTE(TEXT(AS7,"#,##0.00"),"-","△")&amp;"】"))</f>
        <v>【1.08】</v>
      </c>
      <c r="AT6" s="36" t="str">
        <f>IF(AT7="",NA(),AT7)</f>
        <v>-</v>
      </c>
      <c r="AU6" s="36" t="str">
        <f t="shared" ref="AU6:BC6" si="6">IF(AU7="",NA(),AU7)</f>
        <v>-</v>
      </c>
      <c r="AV6" s="36">
        <f t="shared" si="6"/>
        <v>211.41</v>
      </c>
      <c r="AW6" s="36">
        <f t="shared" si="6"/>
        <v>227.43</v>
      </c>
      <c r="AX6" s="36">
        <f t="shared" si="6"/>
        <v>199.23</v>
      </c>
      <c r="AY6" s="36" t="str">
        <f t="shared" si="6"/>
        <v>-</v>
      </c>
      <c r="AZ6" s="36" t="str">
        <f t="shared" si="6"/>
        <v>-</v>
      </c>
      <c r="BA6" s="36">
        <f t="shared" si="6"/>
        <v>293.23</v>
      </c>
      <c r="BB6" s="36">
        <f t="shared" si="6"/>
        <v>300.14</v>
      </c>
      <c r="BC6" s="36">
        <f t="shared" si="6"/>
        <v>301.04000000000002</v>
      </c>
      <c r="BD6" s="35" t="str">
        <f>IF(BD7="","",IF(BD7="-","【-】","【"&amp;SUBSTITUTE(TEXT(BD7,"#,##0.00"),"-","△")&amp;"】"))</f>
        <v>【264.97】</v>
      </c>
      <c r="BE6" s="36" t="str">
        <f>IF(BE7="",NA(),BE7)</f>
        <v>-</v>
      </c>
      <c r="BF6" s="36" t="str">
        <f t="shared" ref="BF6:BN6" si="7">IF(BF7="",NA(),BF7)</f>
        <v>-</v>
      </c>
      <c r="BG6" s="36">
        <f t="shared" si="7"/>
        <v>1458.45</v>
      </c>
      <c r="BH6" s="36">
        <f t="shared" si="7"/>
        <v>1584.85</v>
      </c>
      <c r="BI6" s="36">
        <f t="shared" si="7"/>
        <v>1534.39</v>
      </c>
      <c r="BJ6" s="36" t="str">
        <f t="shared" si="7"/>
        <v>-</v>
      </c>
      <c r="BK6" s="36" t="str">
        <f t="shared" si="7"/>
        <v>-</v>
      </c>
      <c r="BL6" s="36">
        <f t="shared" si="7"/>
        <v>542.29999999999995</v>
      </c>
      <c r="BM6" s="36">
        <f t="shared" si="7"/>
        <v>566.65</v>
      </c>
      <c r="BN6" s="36">
        <f t="shared" si="7"/>
        <v>551.62</v>
      </c>
      <c r="BO6" s="35" t="str">
        <f>IF(BO7="","",IF(BO7="-","【-】","【"&amp;SUBSTITUTE(TEXT(BO7,"#,##0.00"),"-","△")&amp;"】"))</f>
        <v>【266.61】</v>
      </c>
      <c r="BP6" s="36" t="str">
        <f>IF(BP7="",NA(),BP7)</f>
        <v>-</v>
      </c>
      <c r="BQ6" s="36" t="str">
        <f t="shared" ref="BQ6:BY6" si="8">IF(BQ7="",NA(),BQ7)</f>
        <v>-</v>
      </c>
      <c r="BR6" s="36">
        <f t="shared" si="8"/>
        <v>63.79</v>
      </c>
      <c r="BS6" s="36">
        <f t="shared" si="8"/>
        <v>66.36</v>
      </c>
      <c r="BT6" s="36">
        <f t="shared" si="8"/>
        <v>68.98</v>
      </c>
      <c r="BU6" s="36" t="str">
        <f t="shared" si="8"/>
        <v>-</v>
      </c>
      <c r="BV6" s="36" t="str">
        <f t="shared" si="8"/>
        <v>-</v>
      </c>
      <c r="BW6" s="36">
        <f t="shared" si="8"/>
        <v>87.51</v>
      </c>
      <c r="BX6" s="36">
        <f t="shared" si="8"/>
        <v>84.77</v>
      </c>
      <c r="BY6" s="36">
        <f t="shared" si="8"/>
        <v>87.11</v>
      </c>
      <c r="BZ6" s="35" t="str">
        <f>IF(BZ7="","",IF(BZ7="-","【-】","【"&amp;SUBSTITUTE(TEXT(BZ7,"#,##0.00"),"-","△")&amp;"】"))</f>
        <v>【103.24】</v>
      </c>
      <c r="CA6" s="36" t="str">
        <f>IF(CA7="",NA(),CA7)</f>
        <v>-</v>
      </c>
      <c r="CB6" s="36" t="str">
        <f t="shared" ref="CB6:CJ6" si="9">IF(CB7="",NA(),CB7)</f>
        <v>-</v>
      </c>
      <c r="CC6" s="36">
        <f t="shared" si="9"/>
        <v>281.70999999999998</v>
      </c>
      <c r="CD6" s="36">
        <f t="shared" si="9"/>
        <v>294.13</v>
      </c>
      <c r="CE6" s="36">
        <f t="shared" si="9"/>
        <v>282.58</v>
      </c>
      <c r="CF6" s="36" t="str">
        <f t="shared" si="9"/>
        <v>-</v>
      </c>
      <c r="CG6" s="36" t="str">
        <f t="shared" si="9"/>
        <v>-</v>
      </c>
      <c r="CH6" s="36">
        <f t="shared" si="9"/>
        <v>218.42</v>
      </c>
      <c r="CI6" s="36">
        <f t="shared" si="9"/>
        <v>227.27</v>
      </c>
      <c r="CJ6" s="36">
        <f t="shared" si="9"/>
        <v>223.98</v>
      </c>
      <c r="CK6" s="35" t="str">
        <f>IF(CK7="","",IF(CK7="-","【-】","【"&amp;SUBSTITUTE(TEXT(CK7,"#,##0.00"),"-","△")&amp;"】"))</f>
        <v>【168.38】</v>
      </c>
      <c r="CL6" s="36" t="str">
        <f>IF(CL7="",NA(),CL7)</f>
        <v>-</v>
      </c>
      <c r="CM6" s="36" t="str">
        <f t="shared" ref="CM6:CU6" si="10">IF(CM7="",NA(),CM7)</f>
        <v>-</v>
      </c>
      <c r="CN6" s="36">
        <f t="shared" si="10"/>
        <v>68.790000000000006</v>
      </c>
      <c r="CO6" s="36">
        <f t="shared" si="10"/>
        <v>62.18</v>
      </c>
      <c r="CP6" s="36">
        <f t="shared" si="10"/>
        <v>56.98</v>
      </c>
      <c r="CQ6" s="36" t="str">
        <f t="shared" si="10"/>
        <v>-</v>
      </c>
      <c r="CR6" s="36" t="str">
        <f t="shared" si="10"/>
        <v>-</v>
      </c>
      <c r="CS6" s="36">
        <f t="shared" si="10"/>
        <v>50.24</v>
      </c>
      <c r="CT6" s="36">
        <f t="shared" si="10"/>
        <v>50.29</v>
      </c>
      <c r="CU6" s="36">
        <f t="shared" si="10"/>
        <v>49.64</v>
      </c>
      <c r="CV6" s="35" t="str">
        <f>IF(CV7="","",IF(CV7="-","【-】","【"&amp;SUBSTITUTE(TEXT(CV7,"#,##0.00"),"-","△")&amp;"】"))</f>
        <v>【60.00】</v>
      </c>
      <c r="CW6" s="36" t="str">
        <f>IF(CW7="",NA(),CW7)</f>
        <v>-</v>
      </c>
      <c r="CX6" s="36" t="str">
        <f t="shared" ref="CX6:DF6" si="11">IF(CX7="",NA(),CX7)</f>
        <v>-</v>
      </c>
      <c r="CY6" s="36">
        <f t="shared" si="11"/>
        <v>50.17</v>
      </c>
      <c r="CZ6" s="36">
        <f t="shared" si="11"/>
        <v>54.89</v>
      </c>
      <c r="DA6" s="36">
        <f t="shared" si="11"/>
        <v>58.96</v>
      </c>
      <c r="DB6" s="36" t="str">
        <f t="shared" si="11"/>
        <v>-</v>
      </c>
      <c r="DC6" s="36" t="str">
        <f t="shared" si="11"/>
        <v>-</v>
      </c>
      <c r="DD6" s="36">
        <f t="shared" si="11"/>
        <v>78.650000000000006</v>
      </c>
      <c r="DE6" s="36">
        <f t="shared" si="11"/>
        <v>77.73</v>
      </c>
      <c r="DF6" s="36">
        <f t="shared" si="11"/>
        <v>78.09</v>
      </c>
      <c r="DG6" s="35" t="str">
        <f>IF(DG7="","",IF(DG7="-","【-】","【"&amp;SUBSTITUTE(TEXT(DG7,"#,##0.00"),"-","△")&amp;"】"))</f>
        <v>【89.80】</v>
      </c>
      <c r="DH6" s="36" t="str">
        <f>IF(DH7="",NA(),DH7)</f>
        <v>-</v>
      </c>
      <c r="DI6" s="36" t="str">
        <f t="shared" ref="DI6:DQ6" si="12">IF(DI7="",NA(),DI7)</f>
        <v>-</v>
      </c>
      <c r="DJ6" s="36">
        <f t="shared" si="12"/>
        <v>2.84</v>
      </c>
      <c r="DK6" s="36">
        <f t="shared" si="12"/>
        <v>5.05</v>
      </c>
      <c r="DL6" s="36">
        <f t="shared" si="12"/>
        <v>7.93</v>
      </c>
      <c r="DM6" s="36" t="str">
        <f t="shared" si="12"/>
        <v>-</v>
      </c>
      <c r="DN6" s="36" t="str">
        <f t="shared" si="12"/>
        <v>-</v>
      </c>
      <c r="DO6" s="36">
        <f t="shared" si="12"/>
        <v>45.14</v>
      </c>
      <c r="DP6" s="36">
        <f t="shared" si="12"/>
        <v>45.85</v>
      </c>
      <c r="DQ6" s="36">
        <f t="shared" si="12"/>
        <v>47.31</v>
      </c>
      <c r="DR6" s="35" t="str">
        <f>IF(DR7="","",IF(DR7="-","【-】","【"&amp;SUBSTITUTE(TEXT(DR7,"#,##0.00"),"-","△")&amp;"】"))</f>
        <v>【49.59】</v>
      </c>
      <c r="DS6" s="36" t="str">
        <f>IF(DS7="",NA(),DS7)</f>
        <v>-</v>
      </c>
      <c r="DT6" s="36" t="str">
        <f t="shared" ref="DT6:EB6" si="13">IF(DT7="",NA(),DT7)</f>
        <v>-</v>
      </c>
      <c r="DU6" s="36">
        <f t="shared" si="13"/>
        <v>5.62</v>
      </c>
      <c r="DV6" s="36">
        <f t="shared" si="13"/>
        <v>6.52</v>
      </c>
      <c r="DW6" s="36">
        <f t="shared" si="13"/>
        <v>27.2</v>
      </c>
      <c r="DX6" s="36" t="str">
        <f t="shared" si="13"/>
        <v>-</v>
      </c>
      <c r="DY6" s="36" t="str">
        <f t="shared" si="13"/>
        <v>-</v>
      </c>
      <c r="DZ6" s="36">
        <f t="shared" si="13"/>
        <v>13.58</v>
      </c>
      <c r="EA6" s="36">
        <f t="shared" si="13"/>
        <v>14.13</v>
      </c>
      <c r="EB6" s="36">
        <f t="shared" si="13"/>
        <v>16.77</v>
      </c>
      <c r="EC6" s="35" t="str">
        <f>IF(EC7="","",IF(EC7="-","【-】","【"&amp;SUBSTITUTE(TEXT(EC7,"#,##0.00"),"-","△")&amp;"】"))</f>
        <v>【19.44】</v>
      </c>
      <c r="ED6" s="36" t="str">
        <f>IF(ED7="",NA(),ED7)</f>
        <v>-</v>
      </c>
      <c r="EE6" s="36" t="str">
        <f t="shared" ref="EE6:EM6" si="14">IF(EE7="",NA(),EE7)</f>
        <v>-</v>
      </c>
      <c r="EF6" s="36">
        <f t="shared" si="14"/>
        <v>7.26</v>
      </c>
      <c r="EG6" s="36">
        <f t="shared" si="14"/>
        <v>8.08</v>
      </c>
      <c r="EH6" s="35">
        <f t="shared" si="14"/>
        <v>0</v>
      </c>
      <c r="EI6" s="36" t="str">
        <f t="shared" si="14"/>
        <v>-</v>
      </c>
      <c r="EJ6" s="36" t="str">
        <f t="shared" si="14"/>
        <v>-</v>
      </c>
      <c r="EK6" s="36">
        <f t="shared" si="14"/>
        <v>0.44</v>
      </c>
      <c r="EL6" s="36">
        <f t="shared" si="14"/>
        <v>0.52</v>
      </c>
      <c r="EM6" s="36">
        <f t="shared" si="14"/>
        <v>0.47</v>
      </c>
      <c r="EN6" s="35" t="str">
        <f>IF(EN7="","",IF(EN7="-","【-】","【"&amp;SUBSTITUTE(TEXT(EN7,"#,##0.00"),"-","△")&amp;"】"))</f>
        <v>【0.68】</v>
      </c>
    </row>
    <row r="7" spans="1:144" s="37" customFormat="1" x14ac:dyDescent="0.15">
      <c r="A7" s="29"/>
      <c r="B7" s="38">
        <v>2019</v>
      </c>
      <c r="C7" s="38">
        <v>33022</v>
      </c>
      <c r="D7" s="38">
        <v>46</v>
      </c>
      <c r="E7" s="38">
        <v>1</v>
      </c>
      <c r="F7" s="38">
        <v>0</v>
      </c>
      <c r="G7" s="38">
        <v>1</v>
      </c>
      <c r="H7" s="38" t="s">
        <v>92</v>
      </c>
      <c r="I7" s="38" t="s">
        <v>93</v>
      </c>
      <c r="J7" s="38" t="s">
        <v>94</v>
      </c>
      <c r="K7" s="38" t="s">
        <v>95</v>
      </c>
      <c r="L7" s="38" t="s">
        <v>96</v>
      </c>
      <c r="M7" s="38" t="s">
        <v>97</v>
      </c>
      <c r="N7" s="39" t="s">
        <v>98</v>
      </c>
      <c r="O7" s="39">
        <v>52.13</v>
      </c>
      <c r="P7" s="39">
        <v>94.18</v>
      </c>
      <c r="Q7" s="39">
        <v>3430</v>
      </c>
      <c r="R7" s="39">
        <v>6017</v>
      </c>
      <c r="S7" s="39">
        <v>434.96</v>
      </c>
      <c r="T7" s="39">
        <v>13.83</v>
      </c>
      <c r="U7" s="39">
        <v>5594</v>
      </c>
      <c r="V7" s="39">
        <v>34.369999999999997</v>
      </c>
      <c r="W7" s="39">
        <v>162.76</v>
      </c>
      <c r="X7" s="39" t="s">
        <v>98</v>
      </c>
      <c r="Y7" s="39" t="s">
        <v>98</v>
      </c>
      <c r="Z7" s="39">
        <v>81.349999999999994</v>
      </c>
      <c r="AA7" s="39">
        <v>78.28</v>
      </c>
      <c r="AB7" s="39">
        <v>80.13</v>
      </c>
      <c r="AC7" s="39" t="s">
        <v>98</v>
      </c>
      <c r="AD7" s="39" t="s">
        <v>98</v>
      </c>
      <c r="AE7" s="39">
        <v>104.47</v>
      </c>
      <c r="AF7" s="39">
        <v>103.81</v>
      </c>
      <c r="AG7" s="39">
        <v>104.35</v>
      </c>
      <c r="AH7" s="39">
        <v>112.01</v>
      </c>
      <c r="AI7" s="39" t="s">
        <v>98</v>
      </c>
      <c r="AJ7" s="39" t="s">
        <v>98</v>
      </c>
      <c r="AK7" s="39">
        <v>33.93</v>
      </c>
      <c r="AL7" s="39">
        <v>70.069999999999993</v>
      </c>
      <c r="AM7" s="39">
        <v>105.67</v>
      </c>
      <c r="AN7" s="39" t="s">
        <v>98</v>
      </c>
      <c r="AO7" s="39" t="s">
        <v>98</v>
      </c>
      <c r="AP7" s="39">
        <v>16.399999999999999</v>
      </c>
      <c r="AQ7" s="39">
        <v>25.66</v>
      </c>
      <c r="AR7" s="39">
        <v>21.69</v>
      </c>
      <c r="AS7" s="39">
        <v>1.08</v>
      </c>
      <c r="AT7" s="39" t="s">
        <v>98</v>
      </c>
      <c r="AU7" s="39" t="s">
        <v>98</v>
      </c>
      <c r="AV7" s="39">
        <v>211.41</v>
      </c>
      <c r="AW7" s="39">
        <v>227.43</v>
      </c>
      <c r="AX7" s="39">
        <v>199.23</v>
      </c>
      <c r="AY7" s="39" t="s">
        <v>98</v>
      </c>
      <c r="AZ7" s="39" t="s">
        <v>98</v>
      </c>
      <c r="BA7" s="39">
        <v>293.23</v>
      </c>
      <c r="BB7" s="39">
        <v>300.14</v>
      </c>
      <c r="BC7" s="39">
        <v>301.04000000000002</v>
      </c>
      <c r="BD7" s="39">
        <v>264.97000000000003</v>
      </c>
      <c r="BE7" s="39" t="s">
        <v>98</v>
      </c>
      <c r="BF7" s="39" t="s">
        <v>98</v>
      </c>
      <c r="BG7" s="39">
        <v>1458.45</v>
      </c>
      <c r="BH7" s="39">
        <v>1584.85</v>
      </c>
      <c r="BI7" s="39">
        <v>1534.39</v>
      </c>
      <c r="BJ7" s="39" t="s">
        <v>98</v>
      </c>
      <c r="BK7" s="39" t="s">
        <v>98</v>
      </c>
      <c r="BL7" s="39">
        <v>542.29999999999995</v>
      </c>
      <c r="BM7" s="39">
        <v>566.65</v>
      </c>
      <c r="BN7" s="39">
        <v>551.62</v>
      </c>
      <c r="BO7" s="39">
        <v>266.61</v>
      </c>
      <c r="BP7" s="39" t="s">
        <v>98</v>
      </c>
      <c r="BQ7" s="39" t="s">
        <v>98</v>
      </c>
      <c r="BR7" s="39">
        <v>63.79</v>
      </c>
      <c r="BS7" s="39">
        <v>66.36</v>
      </c>
      <c r="BT7" s="39">
        <v>68.98</v>
      </c>
      <c r="BU7" s="39" t="s">
        <v>98</v>
      </c>
      <c r="BV7" s="39" t="s">
        <v>98</v>
      </c>
      <c r="BW7" s="39">
        <v>87.51</v>
      </c>
      <c r="BX7" s="39">
        <v>84.77</v>
      </c>
      <c r="BY7" s="39">
        <v>87.11</v>
      </c>
      <c r="BZ7" s="39">
        <v>103.24</v>
      </c>
      <c r="CA7" s="39" t="s">
        <v>98</v>
      </c>
      <c r="CB7" s="39" t="s">
        <v>98</v>
      </c>
      <c r="CC7" s="39">
        <v>281.70999999999998</v>
      </c>
      <c r="CD7" s="39">
        <v>294.13</v>
      </c>
      <c r="CE7" s="39">
        <v>282.58</v>
      </c>
      <c r="CF7" s="39" t="s">
        <v>98</v>
      </c>
      <c r="CG7" s="39" t="s">
        <v>98</v>
      </c>
      <c r="CH7" s="39">
        <v>218.42</v>
      </c>
      <c r="CI7" s="39">
        <v>227.27</v>
      </c>
      <c r="CJ7" s="39">
        <v>223.98</v>
      </c>
      <c r="CK7" s="39">
        <v>168.38</v>
      </c>
      <c r="CL7" s="39" t="s">
        <v>98</v>
      </c>
      <c r="CM7" s="39" t="s">
        <v>98</v>
      </c>
      <c r="CN7" s="39">
        <v>68.790000000000006</v>
      </c>
      <c r="CO7" s="39">
        <v>62.18</v>
      </c>
      <c r="CP7" s="39">
        <v>56.98</v>
      </c>
      <c r="CQ7" s="39" t="s">
        <v>98</v>
      </c>
      <c r="CR7" s="39" t="s">
        <v>98</v>
      </c>
      <c r="CS7" s="39">
        <v>50.24</v>
      </c>
      <c r="CT7" s="39">
        <v>50.29</v>
      </c>
      <c r="CU7" s="39">
        <v>49.64</v>
      </c>
      <c r="CV7" s="39">
        <v>60</v>
      </c>
      <c r="CW7" s="39" t="s">
        <v>98</v>
      </c>
      <c r="CX7" s="39" t="s">
        <v>98</v>
      </c>
      <c r="CY7" s="39">
        <v>50.17</v>
      </c>
      <c r="CZ7" s="39">
        <v>54.89</v>
      </c>
      <c r="DA7" s="39">
        <v>58.96</v>
      </c>
      <c r="DB7" s="39" t="s">
        <v>98</v>
      </c>
      <c r="DC7" s="39" t="s">
        <v>98</v>
      </c>
      <c r="DD7" s="39">
        <v>78.650000000000006</v>
      </c>
      <c r="DE7" s="39">
        <v>77.73</v>
      </c>
      <c r="DF7" s="39">
        <v>78.09</v>
      </c>
      <c r="DG7" s="39">
        <v>89.8</v>
      </c>
      <c r="DH7" s="39" t="s">
        <v>98</v>
      </c>
      <c r="DI7" s="39" t="s">
        <v>98</v>
      </c>
      <c r="DJ7" s="39">
        <v>2.84</v>
      </c>
      <c r="DK7" s="39">
        <v>5.05</v>
      </c>
      <c r="DL7" s="39">
        <v>7.93</v>
      </c>
      <c r="DM7" s="39" t="s">
        <v>98</v>
      </c>
      <c r="DN7" s="39" t="s">
        <v>98</v>
      </c>
      <c r="DO7" s="39">
        <v>45.14</v>
      </c>
      <c r="DP7" s="39">
        <v>45.85</v>
      </c>
      <c r="DQ7" s="39">
        <v>47.31</v>
      </c>
      <c r="DR7" s="39">
        <v>49.59</v>
      </c>
      <c r="DS7" s="39" t="s">
        <v>98</v>
      </c>
      <c r="DT7" s="39" t="s">
        <v>98</v>
      </c>
      <c r="DU7" s="39">
        <v>5.62</v>
      </c>
      <c r="DV7" s="39">
        <v>6.52</v>
      </c>
      <c r="DW7" s="39">
        <v>27.2</v>
      </c>
      <c r="DX7" s="39" t="s">
        <v>98</v>
      </c>
      <c r="DY7" s="39" t="s">
        <v>98</v>
      </c>
      <c r="DZ7" s="39">
        <v>13.58</v>
      </c>
      <c r="EA7" s="39">
        <v>14.13</v>
      </c>
      <c r="EB7" s="39">
        <v>16.77</v>
      </c>
      <c r="EC7" s="39">
        <v>19.440000000000001</v>
      </c>
      <c r="ED7" s="39" t="s">
        <v>98</v>
      </c>
      <c r="EE7" s="39" t="s">
        <v>98</v>
      </c>
      <c r="EF7" s="39">
        <v>7.26</v>
      </c>
      <c r="EG7" s="39">
        <v>8.08</v>
      </c>
      <c r="EH7" s="39">
        <v>0</v>
      </c>
      <c r="EI7" s="39" t="s">
        <v>98</v>
      </c>
      <c r="EJ7" s="39" t="s">
        <v>98</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2021-01-22T02:54:15Z</cp:lastPrinted>
  <dcterms:created xsi:type="dcterms:W3CDTF">2020-12-04T02:02:57Z</dcterms:created>
  <dcterms:modified xsi:type="dcterms:W3CDTF">2021-01-26T01:49:03Z</dcterms:modified>
  <cp:category/>
</cp:coreProperties>
</file>