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15_雫石町\"/>
    </mc:Choice>
  </mc:AlternateContent>
  <workbookProtection workbookAlgorithmName="SHA-512" workbookHashValue="ilW3bUjHfkHSIFRw+aMpY++QPD5oEAUcRmDHpIEGlvoeOUDNRP8b6jcBnQ5Ap+15RC97aZuPU0hFl6u6ktzPhA==" workbookSaltValue="NUJDwsn20QXqqSgZEaiLoQ==" workbookSpinCount="100000" lockStructure="1"/>
  <bookViews>
    <workbookView xWindow="0" yWindow="0" windowWidth="28800" windowHeight="1231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<sst xmlns="http://schemas.openxmlformats.org/spreadsheetml/2006/main" count="261" uniqueCount="118">
  <si>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</si>
  <si>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</si>
  <si>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</si>
  <si>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</si>
  <si>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</si>
  <si>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</si>
  <si>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</si>
  <si>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</si>
  <si>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</si>
  <si>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</si>
  <si>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</si>
  <si>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</si>
  <si>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</si>
  <si>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</si>
  <si>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</si>
  <si>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</si>
  <si>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</si>
  <si>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</si>
  <si>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</si>
  <si>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</si>
  <si>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</si>
  <si>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</si>
  <si>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</si>
  <si>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</si>
  <si>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</si>
  <si>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</si>
  <si>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</si>
  <si>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</si>
  <si>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</si>
  <si>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</si>
  <si>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</si>
  <si>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</si>
  <si>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</si>
  <si>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</si>
  <si>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</si>
  <si>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</si>
  <si>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</si>
  <si>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</si>
  <si>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</si>
  <si>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</si>
  <si>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</si>
  <si>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</si>
  <si>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</si>
  <si>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</si>
  <si>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</si>
  <si>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</si>
  <si>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</si>
  <si>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</si>
  <si>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</si>
  <si>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</si>
  <si>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</si>
  <si>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</si>
  <si>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</si>
  <si>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</si>
  <si>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</si>
  <si>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</si>
  <si>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</si>
  <si>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</si>
  <si>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</si>
  <si>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</si>
  <si>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</si>
  <si>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</si>
  <si>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</si>
  <si>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</si>
  <si>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</si>
  <si>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</si>
  <si>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</si>
  <si>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</si>
  <si>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</si>
  <si>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</si>
  <si>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</si>
  <si>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</si>
  <si>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</si>
  <si>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</si>
  <si>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</si>
  <si>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</si>
  <si>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</si>
  <si>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</si>
  <si>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</si>
  <si>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</si>
  <si>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</si>
  <si>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</si>
  <si>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</si>
  <si>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</si>
  <si>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</si>
  <si>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</si>
  <si>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</si>
  <si>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</si>
  <si>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</si>
  <si>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</si>
  <si>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</si>
  <si>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</si>
  <si>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</si>
  <si>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</si>
  <si>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</si>
  <si>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</si>
  <si>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</si>
  <si>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</si>
  <si>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</si>
  <si>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</si>
  <si>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</si>
  <si>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</si>
  <si>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</si>
  <si>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</si>
  <si>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</si>
  <si>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</si>
  <si>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</si>
  <si>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</si>
  <si>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</si>
  <si>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</si>
  <si>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</si>
  <si>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</si>
  <si>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</si>
  <si>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</si>
  <si>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</si>
  <si>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令和元年10月に供用開始となった施設のため、施設は新しいが、給水人口に対する施設投資の回収をどのように行っていくか検討をしていかなければならない。</t>
    <rPh sb="1" eb="3">
      <t>レイワ</t>
    </rPh>
    <rPh sb="3" eb="5">
      <t>ガンネン</t>
    </rPh>
    <rPh sb="7" eb="8">
      <t>ガツ</t>
    </rPh>
    <rPh sb="9" eb="11">
      <t>キョウヨウ</t>
    </rPh>
    <rPh sb="11" eb="13">
      <t>カイシ</t>
    </rPh>
    <rPh sb="17" eb="19">
      <t>シセツ</t>
    </rPh>
    <rPh sb="23" eb="25">
      <t>シセツ</t>
    </rPh>
    <rPh sb="26" eb="27">
      <t>アタラ</t>
    </rPh>
    <rPh sb="31" eb="33">
      <t>キュウスイ</t>
    </rPh>
    <rPh sb="33" eb="35">
      <t>ジンコウ</t>
    </rPh>
    <rPh sb="36" eb="37">
      <t>タイ</t>
    </rPh>
    <rPh sb="39" eb="41">
      <t>シセツ</t>
    </rPh>
    <rPh sb="41" eb="43">
      <t>トウシ</t>
    </rPh>
    <rPh sb="44" eb="46">
      <t>カイシュウ</t>
    </rPh>
    <rPh sb="52" eb="53">
      <t>オコナ</t>
    </rPh>
    <rPh sb="58" eb="60">
      <t>ケントウ</t>
    </rPh>
    <phoneticPr fontId="4"/>
  </si>
  <si>
    <t>　本町では、令和６年４月から公営企業会計を適用する予定であり、適用を進める中で経営状況の明確化や資産の把握に努め、適切な料金水準等を検討し、将来に向けて経営改善を行っていく必要がある。</t>
    <rPh sb="1" eb="3">
      <t>ホンチョウ</t>
    </rPh>
    <rPh sb="6" eb="7">
      <t>レイ</t>
    </rPh>
    <rPh sb="7" eb="8">
      <t>ワ</t>
    </rPh>
    <rPh sb="9" eb="10">
      <t>ネン</t>
    </rPh>
    <rPh sb="11" eb="12">
      <t>ガツ</t>
    </rPh>
    <rPh sb="14" eb="16">
      <t>コウエイ</t>
    </rPh>
    <rPh sb="16" eb="18">
      <t>キギョウ</t>
    </rPh>
    <rPh sb="18" eb="20">
      <t>カイケイ</t>
    </rPh>
    <rPh sb="21" eb="23">
      <t>テキヨウ</t>
    </rPh>
    <rPh sb="25" eb="27">
      <t>ヨテイ</t>
    </rPh>
    <rPh sb="31" eb="33">
      <t>テキヨウ</t>
    </rPh>
    <rPh sb="34" eb="35">
      <t>スス</t>
    </rPh>
    <rPh sb="37" eb="38">
      <t>ナカ</t>
    </rPh>
    <rPh sb="39" eb="41">
      <t>ケイエイ</t>
    </rPh>
    <rPh sb="41" eb="43">
      <t>ジョウキョウ</t>
    </rPh>
    <rPh sb="44" eb="47">
      <t>メイカクカ</t>
    </rPh>
    <rPh sb="48" eb="50">
      <t>シサン</t>
    </rPh>
    <rPh sb="51" eb="53">
      <t>ハアク</t>
    </rPh>
    <rPh sb="54" eb="55">
      <t>ツト</t>
    </rPh>
    <rPh sb="57" eb="59">
      <t>テキセツ</t>
    </rPh>
    <rPh sb="60" eb="62">
      <t>リョウキン</t>
    </rPh>
    <rPh sb="62" eb="64">
      <t>スイジュン</t>
    </rPh>
    <rPh sb="64" eb="65">
      <t>トウ</t>
    </rPh>
    <rPh sb="66" eb="68">
      <t>ケントウ</t>
    </rPh>
    <rPh sb="70" eb="72">
      <t>ショウライ</t>
    </rPh>
    <rPh sb="73" eb="74">
      <t>ム</t>
    </rPh>
    <rPh sb="76" eb="78">
      <t>ケイエイ</t>
    </rPh>
    <rPh sb="78" eb="80">
      <t>カイゼン</t>
    </rPh>
    <rPh sb="81" eb="82">
      <t>オコナ</t>
    </rPh>
    <rPh sb="86" eb="88">
      <t>ヒツヨウ</t>
    </rPh>
    <phoneticPr fontId="4"/>
  </si>
  <si>
    <t>①収益的収支比率は、単年度の収支状況を表す指標であり、100%以下は赤字となる。今年度は供用開始が10月からで若干の黒字となったが、収入の大半が使用料以外の収入（一般会計からの繰入）に依存しているため、使用料改定などを行い自主財源の確保に努める必要がある。
④企業債の残高はない。
⑤経費回収率は、類似団体平均より低くなっていることに加え、100％を切っていることから、料金収入が十分ではないと言える。
⑥給水原価は1㎥水を作るための費用です。類似団体平均値より大幅に高くなっていることから、適切な料金収入の確保や維持管理費の削減といった経営改善が必要と考えられる。
⑦施設利用率は、類似団体と比較して低く、効率的な施設利用は出来ていないと言える。
⑧有収率は、作った水道水のうち料金をもらうことの出来た割合です。供用開始が令和元年10月だったことや収入の大部分を使用料金以外の収入で賄っているため、類似団体平均値よりかなり低くなっている。</t>
    <rPh sb="44" eb="46">
      <t>キョウヨウ</t>
    </rPh>
    <rPh sb="46" eb="48">
      <t>カイシ</t>
    </rPh>
    <rPh sb="51" eb="52">
      <t>ガツ</t>
    </rPh>
    <rPh sb="58" eb="59">
      <t>クロ</t>
    </rPh>
    <rPh sb="130" eb="132">
      <t>キギョウ</t>
    </rPh>
    <rPh sb="132" eb="133">
      <t>サイ</t>
    </rPh>
    <rPh sb="134" eb="136">
      <t>ザンダカ</t>
    </rPh>
    <rPh sb="210" eb="211">
      <t>ミズ</t>
    </rPh>
    <rPh sb="212" eb="213">
      <t>ツク</t>
    </rPh>
    <rPh sb="217" eb="219">
      <t>ヒヨウ</t>
    </rPh>
    <rPh sb="231" eb="233">
      <t>オオハバ</t>
    </rPh>
    <rPh sb="301" eb="302">
      <t>ヒク</t>
    </rPh>
    <rPh sb="313" eb="315">
      <t>デキ</t>
    </rPh>
    <rPh sb="320" eb="321">
      <t>イ</t>
    </rPh>
    <rPh sb="331" eb="332">
      <t>ツク</t>
    </rPh>
    <rPh sb="334" eb="337">
      <t>スイドウスイ</t>
    </rPh>
    <rPh sb="340" eb="342">
      <t>リョウキン</t>
    </rPh>
    <rPh sb="349" eb="351">
      <t>デキ</t>
    </rPh>
    <rPh sb="352" eb="354">
      <t>ワリアイ</t>
    </rPh>
    <rPh sb="375" eb="377">
      <t>シュウニュウ</t>
    </rPh>
    <rPh sb="378" eb="381">
      <t>ダイブブン</t>
    </rPh>
    <rPh sb="382" eb="384">
      <t>シヨウ</t>
    </rPh>
    <rPh sb="384" eb="386">
      <t>リョウキン</t>
    </rPh>
    <rPh sb="386" eb="388">
      <t>イガイ</t>
    </rPh>
    <rPh sb="389" eb="391">
      <t>シュウニュウ</t>
    </rPh>
    <rPh sb="392" eb="393">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</si>
</sst>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c:v>
                </c:pt>
                <c:pt idx="3" formatCode="#,##0.00;&quot;△&quot;#,##0.00;&quot;-&quot;">
                  <c:v>0</c:v>
                </c:pt>
                <c:pt idx="4">
                  <c:v>0</c:v>
                </c:pt>
              </c:numCache>
            </c:numRef>
          </c:val>
          <c:extLst>
            <c:ext xmlns:c16="http://schemas.microsoft.com/office/drawing/2014/chart" uri="{C3380CC4-5D6E-409C-BE32-E72D297353CC}">
              <c16:uniqueId val="{00000000-CC81-4DC7-BD77-10E3EC1447E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c:v>
                </c:pt>
                <c:pt idx="3">
                  <c:v>0</c:v>
                </c:pt>
                <c:pt idx="4">
                  <c:v>0.39</c:v>
                </c:pt>
              </c:numCache>
            </c:numRef>
          </c:val>
          <c:smooth val="0"/>
          <c:extLst>
            <c:ext xmlns:c16="http://schemas.microsoft.com/office/drawing/2014/chart" uri="{C3380CC4-5D6E-409C-BE32-E72D297353CC}">
              <c16:uniqueId val="{00000001-CC81-4DC7-BD77-10E3EC1447E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22.64</c:v>
                </c:pt>
                <c:pt idx="1">
                  <c:v>22.68</c:v>
                </c:pt>
                <c:pt idx="2">
                  <c:v>0</c:v>
                </c:pt>
                <c:pt idx="3">
                  <c:v>0</c:v>
                </c:pt>
                <c:pt idx="4">
                  <c:v>0.66</c:v>
                </c:pt>
              </c:numCache>
            </c:numRef>
          </c:val>
          <c:extLst>
            <c:ext xmlns:c16="http://schemas.microsoft.com/office/drawing/2014/chart" uri="{C3380CC4-5D6E-409C-BE32-E72D297353CC}">
              <c16:uniqueId val="{00000000-DA5D-4ACA-828F-0272B842128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0</c:v>
                </c:pt>
                <c:pt idx="3">
                  <c:v>0</c:v>
                </c:pt>
                <c:pt idx="4">
                  <c:v>48.01</c:v>
                </c:pt>
              </c:numCache>
            </c:numRef>
          </c:val>
          <c:smooth val="0"/>
          <c:extLst>
            <c:ext xmlns:c16="http://schemas.microsoft.com/office/drawing/2014/chart" uri="{C3380CC4-5D6E-409C-BE32-E72D297353CC}">
              <c16:uniqueId val="{00000001-DA5D-4ACA-828F-0272B842128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86.17</c:v>
                </c:pt>
                <c:pt idx="1">
                  <c:v>85.21</c:v>
                </c:pt>
                <c:pt idx="2">
                  <c:v>0</c:v>
                </c:pt>
                <c:pt idx="3">
                  <c:v>0</c:v>
                </c:pt>
                <c:pt idx="4">
                  <c:v>21.37</c:v>
                </c:pt>
              </c:numCache>
            </c:numRef>
          </c:val>
          <c:extLst>
            <c:ext xmlns:c16="http://schemas.microsoft.com/office/drawing/2014/chart" uri="{C3380CC4-5D6E-409C-BE32-E72D297353CC}">
              <c16:uniqueId val="{00000000-035A-4980-A6F8-77A0C8602AB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0</c:v>
                </c:pt>
                <c:pt idx="3">
                  <c:v>0</c:v>
                </c:pt>
                <c:pt idx="4">
                  <c:v>72.75</c:v>
                </c:pt>
              </c:numCache>
            </c:numRef>
          </c:val>
          <c:smooth val="0"/>
          <c:extLst>
            <c:ext xmlns:c16="http://schemas.microsoft.com/office/drawing/2014/chart" uri="{C3380CC4-5D6E-409C-BE32-E72D297353CC}">
              <c16:uniqueId val="{00000001-035A-4980-A6F8-77A0C8602AB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117.27</c:v>
                </c:pt>
                <c:pt idx="1">
                  <c:v>234.81</c:v>
                </c:pt>
                <c:pt idx="2">
                  <c:v>0</c:v>
                </c:pt>
                <c:pt idx="3">
                  <c:v>0</c:v>
                </c:pt>
                <c:pt idx="4">
                  <c:v>113.54</c:v>
                </c:pt>
              </c:numCache>
            </c:numRef>
          </c:val>
          <c:extLst>
            <c:ext xmlns:c16="http://schemas.microsoft.com/office/drawing/2014/chart" uri="{C3380CC4-5D6E-409C-BE32-E72D297353CC}">
              <c16:uniqueId val="{00000000-625F-4E18-985F-0D936F38A73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0</c:v>
                </c:pt>
                <c:pt idx="3">
                  <c:v>0</c:v>
                </c:pt>
                <c:pt idx="4">
                  <c:v>75.06</c:v>
                </c:pt>
              </c:numCache>
            </c:numRef>
          </c:val>
          <c:smooth val="0"/>
          <c:extLst>
            <c:ext xmlns:c16="http://schemas.microsoft.com/office/drawing/2014/chart" uri="{C3380CC4-5D6E-409C-BE32-E72D297353CC}">
              <c16:uniqueId val="{00000001-625F-4E18-985F-0D936F38A73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9-4E4D-8907-7CE6E21D14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9-4E4D-8907-7CE6E21D14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2-4657-B898-2D14C7BA16A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2-4657-B898-2D14C7BA16A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85-4C1E-ABA9-1CA845621ED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85-4C1E-ABA9-1CA845621ED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5-4E88-9B45-AD849B89E85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5-4E88-9B45-AD849B89E85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24.66</c:v>
                </c:pt>
                <c:pt idx="1">
                  <c:v>22.62</c:v>
                </c:pt>
                <c:pt idx="2">
                  <c:v>0</c:v>
                </c:pt>
                <c:pt idx="3">
                  <c:v>0</c:v>
                </c:pt>
                <c:pt idx="4" formatCode="#,##0.00;&quot;△&quot;#,##0.00">
                  <c:v>0</c:v>
                </c:pt>
              </c:numCache>
            </c:numRef>
          </c:val>
          <c:extLst>
            <c:ext xmlns:c16="http://schemas.microsoft.com/office/drawing/2014/chart" uri="{C3380CC4-5D6E-409C-BE32-E72D297353CC}">
              <c16:uniqueId val="{00000000-0312-4C4E-A5ED-7888C08F360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0</c:v>
                </c:pt>
                <c:pt idx="3">
                  <c:v>0</c:v>
                </c:pt>
                <c:pt idx="4">
                  <c:v>1183.92</c:v>
                </c:pt>
              </c:numCache>
            </c:numRef>
          </c:val>
          <c:smooth val="0"/>
          <c:extLst>
            <c:ext xmlns:c16="http://schemas.microsoft.com/office/drawing/2014/chart" uri="{C3380CC4-5D6E-409C-BE32-E72D297353CC}">
              <c16:uniqueId val="{00000001-0312-4C4E-A5ED-7888C08F360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110.56</c:v>
                </c:pt>
                <c:pt idx="1">
                  <c:v>203.8</c:v>
                </c:pt>
                <c:pt idx="2">
                  <c:v>0</c:v>
                </c:pt>
                <c:pt idx="3">
                  <c:v>0</c:v>
                </c:pt>
                <c:pt idx="4">
                  <c:v>0.63</c:v>
                </c:pt>
              </c:numCache>
            </c:numRef>
          </c:val>
          <c:extLst>
            <c:ext xmlns:c16="http://schemas.microsoft.com/office/drawing/2014/chart" uri="{C3380CC4-5D6E-409C-BE32-E72D297353CC}">
              <c16:uniqueId val="{00000000-8270-4723-84C3-0F9D6EBC918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0</c:v>
                </c:pt>
                <c:pt idx="3">
                  <c:v>0</c:v>
                </c:pt>
                <c:pt idx="4">
                  <c:v>42.5</c:v>
                </c:pt>
              </c:numCache>
            </c:numRef>
          </c:val>
          <c:smooth val="0"/>
          <c:extLst>
            <c:ext xmlns:c16="http://schemas.microsoft.com/office/drawing/2014/chart" uri="{C3380CC4-5D6E-409C-BE32-E72D297353CC}">
              <c16:uniqueId val="{00000001-8270-4723-84C3-0F9D6EBC918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164.05</c:v>
                </c:pt>
                <c:pt idx="1">
                  <c:v>87.47</c:v>
                </c:pt>
                <c:pt idx="2">
                  <c:v>0</c:v>
                </c:pt>
                <c:pt idx="3">
                  <c:v>0</c:v>
                </c:pt>
                <c:pt idx="4">
                  <c:v>43269.36</c:v>
                </c:pt>
              </c:numCache>
            </c:numRef>
          </c:val>
          <c:extLst>
            <c:ext xmlns:c16="http://schemas.microsoft.com/office/drawing/2014/chart" uri="{C3380CC4-5D6E-409C-BE32-E72D297353CC}">
              <c16:uniqueId val="{00000000-C3BF-4B08-A75A-17971D6EDF7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0</c:v>
                </c:pt>
                <c:pt idx="3">
                  <c:v>0</c:v>
                </c:pt>
                <c:pt idx="4">
                  <c:v>377.72</c:v>
                </c:pt>
              </c:numCache>
            </c:numRef>
          </c:val>
          <c:smooth val="0"/>
          <c:extLst>
            <c:ext xmlns:c16="http://schemas.microsoft.com/office/drawing/2014/chart" uri="{C3380CC4-5D6E-409C-BE32-E72D297353CC}">
              <c16:uniqueId val="{00000001-C3BF-4B08-A75A-17971D6EDF7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雫石町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16385</v>
      </c>
      <c r="AM8" s="67"/>
      <c r="AN8" s="67"/>
      <c r="AO8" s="67"/>
      <c r="AP8" s="67"/>
      <c r="AQ8" s="67"/>
      <c r="AR8" s="67"/>
      <c r="AS8" s="67"/>
      <c r="AT8" s="66">
        <f>データ!$S$6</f>
        <v>608.82000000000005</v>
      </c>
      <c r="AU8" s="66"/>
      <c r="AV8" s="66"/>
      <c r="AW8" s="66"/>
      <c r="AX8" s="66"/>
      <c r="AY8" s="66"/>
      <c r="AZ8" s="66"/>
      <c r="BA8" s="66"/>
      <c r="BB8" s="66">
        <f>データ!$T$6</f>
        <v>26.91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20.98</v>
      </c>
      <c r="Q10" s="66"/>
      <c r="R10" s="66"/>
      <c r="S10" s="66"/>
      <c r="T10" s="66"/>
      <c r="U10" s="66"/>
      <c r="V10" s="66"/>
      <c r="W10" s="67">
        <f>データ!$Q$6</f>
        <v>3223</v>
      </c>
      <c r="X10" s="67"/>
      <c r="Y10" s="67"/>
      <c r="Z10" s="67"/>
      <c r="AA10" s="67"/>
      <c r="AB10" s="67"/>
      <c r="AC10" s="67"/>
      <c r="AD10" s="2"/>
      <c r="AE10" s="2"/>
      <c r="AF10" s="2"/>
      <c r="AG10" s="2"/>
      <c r="AH10" s="2"/>
      <c r="AI10" s="2"/>
      <c r="AJ10" s="2"/>
      <c r="AK10" s="2"/>
      <c r="AL10" s="67">
        <f>データ!$U$6</f>
        <v>60</v>
      </c>
      <c r="AM10" s="67"/>
      <c r="AN10" s="67"/>
      <c r="AO10" s="67"/>
      <c r="AP10" s="67"/>
      <c r="AQ10" s="67"/>
      <c r="AR10" s="67"/>
      <c r="AS10" s="67"/>
      <c r="AT10" s="66">
        <f>データ!$V$6</f>
        <v>0.01</v>
      </c>
      <c r="AU10" s="66"/>
      <c r="AV10" s="66"/>
      <c r="AW10" s="66"/>
      <c r="AX10" s="66"/>
      <c r="AY10" s="66"/>
      <c r="AZ10" s="66"/>
      <c r="BA10" s="66"/>
      <c r="BB10" s="66">
        <f>データ!$W$6</f>
        <v>6000</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JGPHeKVE9DCDmZXf0AdhU+2ho44dinntOaqIKLmW1gZUoJ79ouGopevsLcG8SF+rIU5lw4YxjymzyKHEdB8EIA==" saltValue="Uh2A2dEmL4pcW3JKtzda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33014</v>
      </c>
      <c r="D6" s="34">
        <f t="shared" si="3"/>
        <v>47</v>
      </c>
      <c r="E6" s="34">
        <f t="shared" si="3"/>
        <v>1</v>
      </c>
      <c r="F6" s="34">
        <f t="shared" si="3"/>
        <v>0</v>
      </c>
      <c r="G6" s="34">
        <f t="shared" si="3"/>
        <v>0</v>
      </c>
      <c r="H6" s="34" t="str">
        <f t="shared" si="3"/>
        <v>岩手県　雫石町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20.98</v>
      </c>
      <c r="Q6" s="35">
        <f t="shared" si="3"/>
        <v>3223</v>
      </c>
      <c r="R6" s="35">
        <f t="shared" si="3"/>
        <v>16385</v>
      </c>
      <c r="S6" s="35">
        <f t="shared" si="3"/>
        <v>608.82000000000005</v>
      </c>
      <c r="T6" s="35">
        <f t="shared" si="3"/>
        <v>26.91</v>
      </c>
      <c r="U6" s="35">
        <f t="shared" si="3"/>
        <v>60</v>
      </c>
      <c r="V6" s="35">
        <f t="shared" si="3"/>
        <v>0.01</v>
      </c>
      <c r="W6" s="35">
        <f t="shared" si="3"/>
        <v>6000</v>
      </c>
      <c r="X6" s="36">
        <f>IF(X7="",NA(),X7)</f>
        <v>117.27</v>
      </c>
      <c r="Y6" s="36">
        <f t="shared" ref="Y6:AG6" si="4">IF(Y7="",NA(),Y7)</f>
        <v>234.81</v>
      </c>
      <c r="Z6" s="36" t="str">
        <f t="shared" si="4"/>
        <v>-</v>
      </c>
      <c r="AA6" s="36" t="str">
        <f t="shared" si="4"/>
        <v>-</v>
      </c>
      <c r="AB6" s="36">
        <f t="shared" si="4"/>
        <v>113.54</v>
      </c>
      <c r="AC6" s="36">
        <f t="shared" si="4"/>
        <v>76.27</v>
      </c>
      <c r="AD6" s="36">
        <f t="shared" si="4"/>
        <v>77.56</v>
      </c>
      <c r="AE6" s="36" t="str">
        <f t="shared" si="4"/>
        <v>-</v>
      </c>
      <c r="AF6" s="36" t="str">
        <f t="shared" si="4"/>
        <v>-</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24.66</v>
      </c>
      <c r="BF6" s="36">
        <f t="shared" ref="BF6:BN6" si="7">IF(BF7="",NA(),BF7)</f>
        <v>22.62</v>
      </c>
      <c r="BG6" s="36" t="str">
        <f t="shared" si="7"/>
        <v>-</v>
      </c>
      <c r="BH6" s="36" t="str">
        <f t="shared" si="7"/>
        <v>-</v>
      </c>
      <c r="BI6" s="35">
        <f t="shared" si="7"/>
        <v>0</v>
      </c>
      <c r="BJ6" s="36">
        <f t="shared" si="7"/>
        <v>1134.67</v>
      </c>
      <c r="BK6" s="36">
        <f t="shared" si="7"/>
        <v>1144.79</v>
      </c>
      <c r="BL6" s="36" t="str">
        <f t="shared" si="7"/>
        <v>-</v>
      </c>
      <c r="BM6" s="36" t="str">
        <f t="shared" si="7"/>
        <v>-</v>
      </c>
      <c r="BN6" s="36">
        <f t="shared" si="7"/>
        <v>1183.92</v>
      </c>
      <c r="BO6" s="35" t="str">
        <f>IF(BO7="","",IF(BO7="-","【-】","【"&amp;SUBSTITUTE(TEXT(BO7,"#,##0.00"),"-","△")&amp;"】"))</f>
        <v>【1,084.05】</v>
      </c>
      <c r="BP6" s="36">
        <f>IF(BP7="",NA(),BP7)</f>
        <v>110.56</v>
      </c>
      <c r="BQ6" s="36">
        <f t="shared" ref="BQ6:BY6" si="8">IF(BQ7="",NA(),BQ7)</f>
        <v>203.8</v>
      </c>
      <c r="BR6" s="36" t="str">
        <f t="shared" si="8"/>
        <v>-</v>
      </c>
      <c r="BS6" s="36" t="str">
        <f t="shared" si="8"/>
        <v>-</v>
      </c>
      <c r="BT6" s="36">
        <f t="shared" si="8"/>
        <v>0.63</v>
      </c>
      <c r="BU6" s="36">
        <f t="shared" si="8"/>
        <v>40.6</v>
      </c>
      <c r="BV6" s="36">
        <f t="shared" si="8"/>
        <v>56.04</v>
      </c>
      <c r="BW6" s="36" t="str">
        <f t="shared" si="8"/>
        <v>-</v>
      </c>
      <c r="BX6" s="36" t="str">
        <f t="shared" si="8"/>
        <v>-</v>
      </c>
      <c r="BY6" s="36">
        <f t="shared" si="8"/>
        <v>42.5</v>
      </c>
      <c r="BZ6" s="35" t="str">
        <f>IF(BZ7="","",IF(BZ7="-","【-】","【"&amp;SUBSTITUTE(TEXT(BZ7,"#,##0.00"),"-","△")&amp;"】"))</f>
        <v>【53.46】</v>
      </c>
      <c r="CA6" s="36">
        <f>IF(CA7="",NA(),CA7)</f>
        <v>164.05</v>
      </c>
      <c r="CB6" s="36">
        <f t="shared" ref="CB6:CJ6" si="9">IF(CB7="",NA(),CB7)</f>
        <v>87.47</v>
      </c>
      <c r="CC6" s="36" t="str">
        <f t="shared" si="9"/>
        <v>-</v>
      </c>
      <c r="CD6" s="36" t="str">
        <f t="shared" si="9"/>
        <v>-</v>
      </c>
      <c r="CE6" s="36">
        <f t="shared" si="9"/>
        <v>43269.36</v>
      </c>
      <c r="CF6" s="36">
        <f t="shared" si="9"/>
        <v>440.03</v>
      </c>
      <c r="CG6" s="36">
        <f t="shared" si="9"/>
        <v>304.35000000000002</v>
      </c>
      <c r="CH6" s="36" t="str">
        <f t="shared" si="9"/>
        <v>-</v>
      </c>
      <c r="CI6" s="36" t="str">
        <f t="shared" si="9"/>
        <v>-</v>
      </c>
      <c r="CJ6" s="36">
        <f t="shared" si="9"/>
        <v>377.72</v>
      </c>
      <c r="CK6" s="35" t="str">
        <f>IF(CK7="","",IF(CK7="-","【-】","【"&amp;SUBSTITUTE(TEXT(CK7,"#,##0.00"),"-","△")&amp;"】"))</f>
        <v>【300.47】</v>
      </c>
      <c r="CL6" s="36">
        <f>IF(CL7="",NA(),CL7)</f>
        <v>22.64</v>
      </c>
      <c r="CM6" s="36">
        <f t="shared" ref="CM6:CU6" si="10">IF(CM7="",NA(),CM7)</f>
        <v>22.68</v>
      </c>
      <c r="CN6" s="36" t="str">
        <f t="shared" si="10"/>
        <v>-</v>
      </c>
      <c r="CO6" s="36" t="str">
        <f t="shared" si="10"/>
        <v>-</v>
      </c>
      <c r="CP6" s="36">
        <f t="shared" si="10"/>
        <v>0.66</v>
      </c>
      <c r="CQ6" s="36">
        <f t="shared" si="10"/>
        <v>57.29</v>
      </c>
      <c r="CR6" s="36">
        <f t="shared" si="10"/>
        <v>55.9</v>
      </c>
      <c r="CS6" s="36" t="str">
        <f t="shared" si="10"/>
        <v>-</v>
      </c>
      <c r="CT6" s="36" t="str">
        <f t="shared" si="10"/>
        <v>-</v>
      </c>
      <c r="CU6" s="36">
        <f t="shared" si="10"/>
        <v>48.01</v>
      </c>
      <c r="CV6" s="35" t="str">
        <f>IF(CV7="","",IF(CV7="-","【-】","【"&amp;SUBSTITUTE(TEXT(CV7,"#,##0.00"),"-","△")&amp;"】"))</f>
        <v>【54.90】</v>
      </c>
      <c r="CW6" s="36">
        <f>IF(CW7="",NA(),CW7)</f>
        <v>86.17</v>
      </c>
      <c r="CX6" s="36">
        <f t="shared" ref="CX6:DF6" si="11">IF(CX7="",NA(),CX7)</f>
        <v>85.21</v>
      </c>
      <c r="CY6" s="36" t="str">
        <f t="shared" si="11"/>
        <v>-</v>
      </c>
      <c r="CZ6" s="36" t="str">
        <f t="shared" si="11"/>
        <v>-</v>
      </c>
      <c r="DA6" s="36">
        <f t="shared" si="11"/>
        <v>21.37</v>
      </c>
      <c r="DB6" s="36">
        <f t="shared" si="11"/>
        <v>73.69</v>
      </c>
      <c r="DC6" s="36">
        <f t="shared" si="11"/>
        <v>73.28</v>
      </c>
      <c r="DD6" s="36" t="str">
        <f t="shared" si="11"/>
        <v>-</v>
      </c>
      <c r="DE6" s="36" t="str">
        <f t="shared" si="11"/>
        <v>-</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t="str">
        <f t="shared" si="14"/>
        <v>-</v>
      </c>
      <c r="EG6" s="36" t="str">
        <f t="shared" si="14"/>
        <v>-</v>
      </c>
      <c r="EH6" s="35">
        <f t="shared" si="14"/>
        <v>0</v>
      </c>
      <c r="EI6" s="36">
        <f t="shared" si="14"/>
        <v>0.65</v>
      </c>
      <c r="EJ6" s="36">
        <f t="shared" si="14"/>
        <v>0.53</v>
      </c>
      <c r="EK6" s="36" t="str">
        <f t="shared" si="14"/>
        <v>-</v>
      </c>
      <c r="EL6" s="36" t="str">
        <f t="shared" si="14"/>
        <v>-</v>
      </c>
      <c r="EM6" s="36">
        <f t="shared" si="14"/>
        <v>0.39</v>
      </c>
      <c r="EN6" s="35" t="str">
        <f>IF(EN7="","",IF(EN7="-","【-】","【"&amp;SUBSTITUTE(TEXT(EN7,"#,##0.00"),"-","△")&amp;"】"))</f>
        <v>【0.56】</v>
      </c>
    </row>
    <row r="7" spans="1:144" s="37" customFormat="1" x14ac:dyDescent="0.15">
      <c r="A7" s="29"/>
      <c r="B7" s="38">
        <v>2019</v>
      </c>
      <c r="C7" s="38">
        <v>33014</v>
      </c>
      <c r="D7" s="38">
        <v>47</v>
      </c>
      <c r="E7" s="38">
        <v>1</v>
      </c>
      <c r="F7" s="38">
        <v>0</v>
      </c>
      <c r="G7" s="38">
        <v>0</v>
      </c>
      <c r="H7" s="38" t="s">
        <v>96</v>
      </c>
      <c r="I7" s="38" t="s">
        <v>97</v>
      </c>
      <c r="J7" s="38" t="s">
        <v>98</v>
      </c>
      <c r="K7" s="38" t="s">
        <v>99</v>
      </c>
      <c r="L7" s="38" t="s">
        <v>100</v>
      </c>
      <c r="M7" s="38" t="s">
        <v>101</v>
      </c>
      <c r="N7" s="39" t="s">
        <v>102</v>
      </c>
      <c r="O7" s="39" t="s">
        <v>103</v>
      </c>
      <c r="P7" s="39">
        <v>20.98</v>
      </c>
      <c r="Q7" s="39">
        <v>3223</v>
      </c>
      <c r="R7" s="39">
        <v>16385</v>
      </c>
      <c r="S7" s="39">
        <v>608.82000000000005</v>
      </c>
      <c r="T7" s="39">
        <v>26.91</v>
      </c>
      <c r="U7" s="39">
        <v>60</v>
      </c>
      <c r="V7" s="39">
        <v>0.01</v>
      </c>
      <c r="W7" s="39">
        <v>6000</v>
      </c>
      <c r="X7" s="39">
        <v>117.27</v>
      </c>
      <c r="Y7" s="39">
        <v>234.81</v>
      </c>
      <c r="Z7" s="39" t="s">
        <v>102</v>
      </c>
      <c r="AA7" s="39" t="s">
        <v>102</v>
      </c>
      <c r="AB7" s="39">
        <v>113.54</v>
      </c>
      <c r="AC7" s="39">
        <v>76.27</v>
      </c>
      <c r="AD7" s="39">
        <v>77.56</v>
      </c>
      <c r="AE7" s="39" t="s">
        <v>102</v>
      </c>
      <c r="AF7" s="39" t="s">
        <v>102</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24.66</v>
      </c>
      <c r="BF7" s="39">
        <v>22.62</v>
      </c>
      <c r="BG7" s="39" t="s">
        <v>102</v>
      </c>
      <c r="BH7" s="39" t="s">
        <v>102</v>
      </c>
      <c r="BI7" s="39">
        <v>0</v>
      </c>
      <c r="BJ7" s="39">
        <v>1134.67</v>
      </c>
      <c r="BK7" s="39">
        <v>1144.79</v>
      </c>
      <c r="BL7" s="39" t="s">
        <v>102</v>
      </c>
      <c r="BM7" s="39" t="s">
        <v>102</v>
      </c>
      <c r="BN7" s="39">
        <v>1183.92</v>
      </c>
      <c r="BO7" s="39">
        <v>1084.05</v>
      </c>
      <c r="BP7" s="39">
        <v>110.56</v>
      </c>
      <c r="BQ7" s="39">
        <v>203.8</v>
      </c>
      <c r="BR7" s="39" t="s">
        <v>102</v>
      </c>
      <c r="BS7" s="39" t="s">
        <v>102</v>
      </c>
      <c r="BT7" s="39">
        <v>0.63</v>
      </c>
      <c r="BU7" s="39">
        <v>40.6</v>
      </c>
      <c r="BV7" s="39">
        <v>56.04</v>
      </c>
      <c r="BW7" s="39" t="s">
        <v>102</v>
      </c>
      <c r="BX7" s="39" t="s">
        <v>102</v>
      </c>
      <c r="BY7" s="39">
        <v>42.5</v>
      </c>
      <c r="BZ7" s="39">
        <v>53.46</v>
      </c>
      <c r="CA7" s="39">
        <v>164.05</v>
      </c>
      <c r="CB7" s="39">
        <v>87.47</v>
      </c>
      <c r="CC7" s="39" t="s">
        <v>102</v>
      </c>
      <c r="CD7" s="39" t="s">
        <v>102</v>
      </c>
      <c r="CE7" s="39">
        <v>43269.36</v>
      </c>
      <c r="CF7" s="39">
        <v>440.03</v>
      </c>
      <c r="CG7" s="39">
        <v>304.35000000000002</v>
      </c>
      <c r="CH7" s="39" t="s">
        <v>102</v>
      </c>
      <c r="CI7" s="39" t="s">
        <v>102</v>
      </c>
      <c r="CJ7" s="39">
        <v>377.72</v>
      </c>
      <c r="CK7" s="39">
        <v>300.47000000000003</v>
      </c>
      <c r="CL7" s="39">
        <v>22.64</v>
      </c>
      <c r="CM7" s="39">
        <v>22.68</v>
      </c>
      <c r="CN7" s="39" t="s">
        <v>102</v>
      </c>
      <c r="CO7" s="39" t="s">
        <v>102</v>
      </c>
      <c r="CP7" s="39">
        <v>0.66</v>
      </c>
      <c r="CQ7" s="39">
        <v>57.29</v>
      </c>
      <c r="CR7" s="39">
        <v>55.9</v>
      </c>
      <c r="CS7" s="39" t="s">
        <v>102</v>
      </c>
      <c r="CT7" s="39" t="s">
        <v>102</v>
      </c>
      <c r="CU7" s="39">
        <v>48.01</v>
      </c>
      <c r="CV7" s="39">
        <v>54.9</v>
      </c>
      <c r="CW7" s="39">
        <v>86.17</v>
      </c>
      <c r="CX7" s="39">
        <v>85.21</v>
      </c>
      <c r="CY7" s="39" t="s">
        <v>102</v>
      </c>
      <c r="CZ7" s="39" t="s">
        <v>102</v>
      </c>
      <c r="DA7" s="39">
        <v>21.37</v>
      </c>
      <c r="DB7" s="39">
        <v>73.69</v>
      </c>
      <c r="DC7" s="39">
        <v>73.28</v>
      </c>
      <c r="DD7" s="39" t="s">
        <v>102</v>
      </c>
      <c r="DE7" s="39" t="s">
        <v>102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t="s">
        <v>102</v>
      </c>
      <c r="EG7" s="39" t="s">
        <v>102</v>
      </c>
      <c r="EH7" s="39">
        <v>0</v>
      </c>
      <c r="EI7" s="39">
        <v>0.65</v>
      </c>
      <c r="EJ7" s="39">
        <v>0.53</v>
      </c>
      <c r="EK7" s="39" t="s">
        <v>102</v>
      </c>
      <c r="EL7" s="39" t="s">
        <v>102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2021-02-02T08:44:11Z</cp:lastPrinted>
  <dcterms:created xsi:type="dcterms:W3CDTF">2020-12-04T02:18:54Z</dcterms:created>
  <dcterms:modified xsi:type="dcterms:W3CDTF">2021-02-25T04:34:21Z</dcterms:modified>
  <cp:category/>
</cp:coreProperties>
</file>