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15_雫石町\"/>
    </mc:Choice>
  </mc:AlternateContent>
  <workbookProtection workbookAlgorithmName="SHA-512" workbookHashValue="PmkYLxOgFhgJEGu+zOkIOHa7Q0xswlb6SuPNj4v6fT3rGYWW8alHIOssA4B5KaS1GmJcgr88Zk9sER41ZPGC3Q==" workbookSaltValue="/baXzOcC+7qfHl6lBZ5GAA==" workbookSpinCount="100000" lockStructure="1"/>
  <bookViews>
    <workbookView xWindow="0" yWindow="0" windowWidth="28800" windowHeight="123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<sst xmlns="http://schemas.openxmlformats.org/spreadsheetml/2006/main" count="231" uniqueCount="115">
  <si>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</si>
  <si>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</si>
  <si>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</si>
  <si>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</si>
  <si>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</si>
  <si>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</si>
  <si>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</si>
  <si>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</si>
  <si>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</si>
  <si>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</si>
  <si>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</si>
  <si>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</si>
  <si>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</si>
  <si>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</si>
  <si>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</si>
  <si>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</si>
  <si>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</si>
  <si>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</si>
  <si>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</si>
  <si>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</si>
  <si>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</si>
  <si>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</si>
  <si>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</si>
  <si>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</si>
  <si>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</si>
  <si>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</si>
  <si>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</si>
  <si>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</si>
  <si>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</si>
  <si>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</si>
  <si>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</si>
  <si>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</si>
  <si>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</si>
  <si>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</si>
  <si>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</si>
  <si>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</si>
  <si>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</si>
  <si>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</si>
  <si>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</si>
  <si>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</si>
  <si>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</si>
  <si>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</si>
  <si>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</si>
  <si>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</si>
  <si>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</si>
  <si>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</si>
  <si>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</si>
  <si>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</si>
  <si>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</si>
  <si>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</si>
  <si>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</si>
  <si>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</si>
  <si>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</si>
  <si>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</si>
  <si>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</si>
  <si>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</si>
  <si>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</si>
  <si>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</si>
  <si>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</si>
  <si>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</si>
  <si>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</si>
  <si>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</si>
  <si>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</si>
  <si>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</si>
  <si>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</si>
  <si>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</si>
  <si>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</si>
  <si>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</si>
  <si>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</si>
  <si>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</si>
  <si>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</si>
  <si>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</si>
  <si>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</si>
  <si>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</si>
  <si>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</si>
  <si>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</si>
  <si>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</si>
  <si>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</si>
  <si>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</si>
  <si>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</si>
  <si>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</si>
  <si>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</si>
  <si>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</si>
  <si>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</si>
  <si>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</si>
  <si>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</si>
  <si>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</si>
  <si>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</si>
  <si>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</si>
  <si>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</si>
  <si>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</si>
  <si>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</si>
  <si>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</si>
  <si>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</si>
  <si>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</si>
  <si>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</si>
  <si>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</si>
  <si>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</si>
  <si>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</si>
  <si>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</si>
  <si>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</si>
  <si>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</si>
  <si>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</si>
  <si>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</si>
  <si>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</si>
  <si>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</si>
  <si>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</si>
  <si>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</si>
  <si>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</si>
  <si>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</si>
  <si>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</si>
  <si>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</si>
  <si>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単年度の収支状況を表す指標であり、100%以下は赤字となる。今年度は若干の赤字となりました。収入の大半が使用料以外の収入（一般会計からの繰入）に依存しているため、使用料改定などを行い自主財源の確保に努める必要がある。
②当事業は欠損金が発生していないため0％である。
③流動比率は、短期的な債務に対する支払能力を表す指標であり、100%以上である事が望ましい。年々上がってきていたが今年度は減少した。また現金化できる資産が少なく一般会計からの繰入額で賄っている状況から、より一層の自主財源確保に努める必要がある。
⑤経費回収率は、汚水処理に係る費用をどの程度使用料で賄えているかを表した指標であり、100%以上が望ましい。前年度に比べて適正な維持管理が出来たため、回収率が上昇した。
⑥汚水処理原価は、有収水量１㎥当たりの汚水処理に要した費用を表した指標である。年々原価が上がってきていたが、前年度に比べて維持管理に係るコストが減少したため、176.6円減少した。近年は、節水モデルの生活家電の普及や人口減少の影響により有収水量の増加が見込めない事から、原価高騰が推測される。
⑧水洗化率は、処理区域内人口のうち、実際に水洗化し汚水処理している人口の割合を表した指標で、水質保全や使用料収入の増加の観点から100%が望ましいが、人口減少や地理的要因から今後の増加は難しい状況にある。</t>
    <rPh sb="40" eb="43">
      <t>コンネンド</t>
    </rPh>
    <rPh sb="44" eb="46">
      <t>ジャッカン</t>
    </rPh>
    <rPh sb="47" eb="49">
      <t>アカジ</t>
    </rPh>
    <rPh sb="201" eb="204">
      <t>コンネンド</t>
    </rPh>
    <rPh sb="205" eb="207">
      <t>ゲンショウ</t>
    </rPh>
    <rPh sb="321" eb="323">
      <t>ゼンネン</t>
    </rPh>
    <rPh sb="323" eb="324">
      <t>ド</t>
    </rPh>
    <rPh sb="325" eb="326">
      <t>クラ</t>
    </rPh>
    <rPh sb="328" eb="330">
      <t>テキセイ</t>
    </rPh>
    <rPh sb="336" eb="338">
      <t>デキ</t>
    </rPh>
    <rPh sb="346" eb="348">
      <t>ジョウショウ</t>
    </rPh>
    <rPh sb="406" eb="409">
      <t>ゼンネンド</t>
    </rPh>
    <rPh sb="410" eb="411">
      <t>クラ</t>
    </rPh>
    <rPh sb="424" eb="426">
      <t>ゲンショウ</t>
    </rPh>
    <rPh sb="436" eb="437">
      <t>エン</t>
    </rPh>
    <rPh sb="437" eb="439">
      <t>ゲンショウ</t>
    </rPh>
    <phoneticPr fontId="4"/>
  </si>
  <si>
    <t>　法定耐用年数を超過している施設等はまだないが、多くの施設等が耐用年数の半数を過ぎており、今後さらに有形固定資産減価償却率が上昇していくことが推測される。
　汚水処理の最適化構想を実施した結果、公共下水道への接続が有利と判定されたため、処理場内の大きな機器更新が必要になる前に、順次公共下水道への接続を行う必要がある。</t>
    <rPh sb="79" eb="81">
      <t>オスイ</t>
    </rPh>
    <rPh sb="81" eb="83">
      <t>ショリ</t>
    </rPh>
    <rPh sb="84" eb="87">
      <t>サイテキカ</t>
    </rPh>
    <rPh sb="87" eb="89">
      <t>コウソウ</t>
    </rPh>
    <rPh sb="90" eb="92">
      <t>ジッシ</t>
    </rPh>
    <rPh sb="94" eb="96">
      <t>ケッカ</t>
    </rPh>
    <rPh sb="97" eb="99">
      <t>コウキョウ</t>
    </rPh>
    <rPh sb="99" eb="102">
      <t>ゲスイドウ</t>
    </rPh>
    <rPh sb="104" eb="106">
      <t>セツゾク</t>
    </rPh>
    <rPh sb="107" eb="109">
      <t>ユウリ</t>
    </rPh>
    <rPh sb="110" eb="112">
      <t>ハンテイ</t>
    </rPh>
    <rPh sb="118" eb="121">
      <t>ショリジョウ</t>
    </rPh>
    <rPh sb="121" eb="122">
      <t>ナイ</t>
    </rPh>
    <rPh sb="123" eb="124">
      <t>オオ</t>
    </rPh>
    <rPh sb="126" eb="128">
      <t>キキ</t>
    </rPh>
    <rPh sb="128" eb="130">
      <t>コウシン</t>
    </rPh>
    <rPh sb="131" eb="133">
      <t>ヒツヨウ</t>
    </rPh>
    <rPh sb="136" eb="137">
      <t>マエ</t>
    </rPh>
    <rPh sb="139" eb="141">
      <t>ジュンジ</t>
    </rPh>
    <rPh sb="141" eb="143">
      <t>コウキョウ</t>
    </rPh>
    <rPh sb="143" eb="146">
      <t>ゲスイドウ</t>
    </rPh>
    <rPh sb="148" eb="150">
      <t>セツゾク</t>
    </rPh>
    <rPh sb="151" eb="152">
      <t>オコナ</t>
    </rPh>
    <rPh sb="153" eb="155">
      <t>ヒツヨウ</t>
    </rPh>
    <phoneticPr fontId="4"/>
  </si>
  <si>
    <t>　現状から分析し、収入は、自主財源が乏しく現金化できる資産も少ない事から、一般会計からの繰入に依存している状態である。また、人口減少や地理的要因により、有収水量の増加もあまり見込めない状況にある。支出は、耐用年数を超過した施設等は無いものの、耐用年数を半分過ぎた施設が今後増加していく事から、維持管理に係る費用の増加・更新に伴う企業債残高の増などが予想される。
　これらの課題を解消するため、公共下水道への接続を計画的に行い、さらには定期的に適正な使用料金の改定を行い、。</t>
    <rPh sb="196" eb="198">
      <t>コウキョウ</t>
    </rPh>
    <rPh sb="198" eb="201">
      <t>ゲスイドウ</t>
    </rPh>
    <rPh sb="203" eb="205">
      <t>セツゾク</t>
    </rPh>
    <rPh sb="206" eb="209">
      <t>ケイカクテキ</t>
    </rPh>
    <rPh sb="210" eb="2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</si>
</sst>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85-4BA1-A7D8-F8CEB1AA62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985-4BA1-A7D8-F8CEB1AA62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32.9</c:v>
                </c:pt>
                <c:pt idx="1">
                  <c:v>33</c:v>
                </c:pt>
                <c:pt idx="2">
                  <c:v>34.21</c:v>
                </c:pt>
                <c:pt idx="3">
                  <c:v>34.31</c:v>
                </c:pt>
                <c:pt idx="4">
                  <c:v>32.799999999999997</c:v>
                </c:pt>
              </c:numCache>
            </c:numRef>
          </c:val>
          <c:extLst>
            <c:ext xmlns:c16="http://schemas.microsoft.com/office/drawing/2014/chart" uri="{C3380CC4-5D6E-409C-BE32-E72D297353CC}">
              <c16:uniqueId val="{00000000-6D85-489E-B43E-9444ED24C5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D85-489E-B43E-9444ED24C5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68.8</c:v>
                </c:pt>
                <c:pt idx="1">
                  <c:v>70.180000000000007</c:v>
                </c:pt>
                <c:pt idx="2">
                  <c:v>70.86</c:v>
                </c:pt>
                <c:pt idx="3">
                  <c:v>71.3</c:v>
                </c:pt>
                <c:pt idx="4">
                  <c:v>72.88</c:v>
                </c:pt>
              </c:numCache>
            </c:numRef>
          </c:val>
          <c:extLst>
            <c:ext xmlns:c16="http://schemas.microsoft.com/office/drawing/2014/chart" uri="{C3380CC4-5D6E-409C-BE32-E72D297353CC}">
              <c16:uniqueId val="{00000000-4F86-47EF-8C41-BB70247FDA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F86-47EF-8C41-BB70247FDA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101.09</c:v>
                </c:pt>
                <c:pt idx="1">
                  <c:v>100.65</c:v>
                </c:pt>
                <c:pt idx="2">
                  <c:v>101.87</c:v>
                </c:pt>
                <c:pt idx="3">
                  <c:v>100.67</c:v>
                </c:pt>
                <c:pt idx="4">
                  <c:v>99.66</c:v>
                </c:pt>
              </c:numCache>
            </c:numRef>
          </c:val>
          <c:extLst>
            <c:ext xmlns:c16="http://schemas.microsoft.com/office/drawing/2014/chart" uri="{C3380CC4-5D6E-409C-BE32-E72D297353CC}">
              <c16:uniqueId val="{00000000-1E2E-4ED5-A797-5D7E1A4803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1E2E-4ED5-A797-5D7E1A4803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3.44</c:v>
                </c:pt>
                <c:pt idx="1">
                  <c:v>6.89</c:v>
                </c:pt>
                <c:pt idx="2">
                  <c:v>12.47</c:v>
                </c:pt>
                <c:pt idx="3">
                  <c:v>13.01</c:v>
                </c:pt>
                <c:pt idx="4">
                  <c:v>15.81</c:v>
                </c:pt>
              </c:numCache>
            </c:numRef>
          </c:val>
          <c:extLst>
            <c:ext xmlns:c16="http://schemas.microsoft.com/office/drawing/2014/chart" uri="{C3380CC4-5D6E-409C-BE32-E72D297353CC}">
              <c16:uniqueId val="{00000000-35BC-4C4F-9D4A-76764CDEDD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35BC-4C4F-9D4A-76764CDEDD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B5-4D9C-89FC-EC567251AA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BB5-4D9C-89FC-EC567251AA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66-4F23-BF6C-53A3F282BB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B066-4F23-BF6C-53A3F282BB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6.94</c:v>
                </c:pt>
                <c:pt idx="1">
                  <c:v>7.88</c:v>
                </c:pt>
                <c:pt idx="2">
                  <c:v>10.88</c:v>
                </c:pt>
                <c:pt idx="3">
                  <c:v>19.809999999999999</c:v>
                </c:pt>
                <c:pt idx="4">
                  <c:v>8.86</c:v>
                </c:pt>
              </c:numCache>
            </c:numRef>
          </c:val>
          <c:extLst>
            <c:ext xmlns:c16="http://schemas.microsoft.com/office/drawing/2014/chart" uri="{C3380CC4-5D6E-409C-BE32-E72D297353CC}">
              <c16:uniqueId val="{00000000-1502-4FD9-94A1-FF8C430C7F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1502-4FD9-94A1-FF8C430C7F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315.79000000000002</c:v>
                </c:pt>
                <c:pt idx="1">
                  <c:v>296.25</c:v>
                </c:pt>
                <c:pt idx="2">
                  <c:v>242.64</c:v>
                </c:pt>
                <c:pt idx="3">
                  <c:v>745.12</c:v>
                </c:pt>
                <c:pt idx="4">
                  <c:v>4393.1499999999996</c:v>
                </c:pt>
              </c:numCache>
            </c:numRef>
          </c:val>
          <c:extLst>
            <c:ext xmlns:c16="http://schemas.microsoft.com/office/drawing/2014/chart" uri="{C3380CC4-5D6E-409C-BE32-E72D297353CC}">
              <c16:uniqueId val="{00000000-5731-41C0-AD90-495BC32587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5731-41C0-AD90-495BC32587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13.01</c:v>
                </c:pt>
                <c:pt idx="1">
                  <c:v>71.83</c:v>
                </c:pt>
                <c:pt idx="2">
                  <c:v>62.17</c:v>
                </c:pt>
                <c:pt idx="3">
                  <c:v>47.64</c:v>
                </c:pt>
                <c:pt idx="4">
                  <c:v>96.79</c:v>
                </c:pt>
              </c:numCache>
            </c:numRef>
          </c:val>
          <c:extLst>
            <c:ext xmlns:c16="http://schemas.microsoft.com/office/drawing/2014/chart" uri="{C3380CC4-5D6E-409C-BE32-E72D297353CC}">
              <c16:uniqueId val="{00000000-5FA8-48D7-8DC3-37456CE9EC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FA8-48D7-8DC3-37456CE9EC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931.59</c:v>
                </c:pt>
                <c:pt idx="1">
                  <c:v>169.11</c:v>
                </c:pt>
                <c:pt idx="2">
                  <c:v>274.8</c:v>
                </c:pt>
                <c:pt idx="3">
                  <c:v>322.79000000000002</c:v>
                </c:pt>
                <c:pt idx="4">
                  <c:v>146.19</c:v>
                </c:pt>
              </c:numCache>
            </c:numRef>
          </c:val>
          <c:extLst>
            <c:ext xmlns:c16="http://schemas.microsoft.com/office/drawing/2014/chart" uri="{C3380CC4-5D6E-409C-BE32-E72D297353CC}">
              <c16:uniqueId val="{00000000-03FE-47D1-B712-3D1CD6D96E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3FE-47D1-B712-3D1CD6D96E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雫石町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16385</v>
      </c>
      <c r="AM8" s="51"/>
      <c r="AN8" s="51"/>
      <c r="AO8" s="51"/>
      <c r="AP8" s="51"/>
      <c r="AQ8" s="51"/>
      <c r="AR8" s="51"/>
      <c r="AS8" s="51"/>
      <c r="AT8" s="46">
        <f>データ!T6</f>
        <v>608.82000000000005</v>
      </c>
      <c r="AU8" s="46"/>
      <c r="AV8" s="46"/>
      <c r="AW8" s="46"/>
      <c r="AX8" s="46"/>
      <c r="AY8" s="46"/>
      <c r="AZ8" s="46"/>
      <c r="BA8" s="46"/>
      <c r="BB8" s="46">
        <f>データ!U6</f>
        <v>26.91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60.75</v>
      </c>
      <c r="J10" s="46"/>
      <c r="K10" s="46"/>
      <c r="L10" s="46"/>
      <c r="M10" s="46"/>
      <c r="N10" s="46"/>
      <c r="O10" s="46"/>
      <c r="P10" s="46">
        <f>データ!P6</f>
        <v>11.18</v>
      </c>
      <c r="Q10" s="46"/>
      <c r="R10" s="46"/>
      <c r="S10" s="46"/>
      <c r="T10" s="46"/>
      <c r="U10" s="46"/>
      <c r="V10" s="46"/>
      <c r="W10" s="46">
        <f>データ!Q6</f>
        <v>86.98</v>
      </c>
      <c r="X10" s="46"/>
      <c r="Y10" s="46"/>
      <c r="Z10" s="46"/>
      <c r="AA10" s="46"/>
      <c r="AB10" s="46"/>
      <c r="AC10" s="46"/>
      <c r="AD10" s="51">
        <f>データ!R6</f>
        <v>3080</v>
      </c>
      <c r="AE10" s="51"/>
      <c r="AF10" s="51"/>
      <c r="AG10" s="51"/>
      <c r="AH10" s="51"/>
      <c r="AI10" s="51"/>
      <c r="AJ10" s="51"/>
      <c r="AK10" s="2"/>
      <c r="AL10" s="51">
        <f>データ!V6</f>
        <v>1818</v>
      </c>
      <c r="AM10" s="51"/>
      <c r="AN10" s="51"/>
      <c r="AO10" s="51"/>
      <c r="AP10" s="51"/>
      <c r="AQ10" s="51"/>
      <c r="AR10" s="51"/>
      <c r="AS10" s="51"/>
      <c r="AT10" s="46">
        <f>データ!W6</f>
        <v>1.0900000000000001</v>
      </c>
      <c r="AU10" s="46"/>
      <c r="AV10" s="46"/>
      <c r="AW10" s="46"/>
      <c r="AX10" s="46"/>
      <c r="AY10" s="46"/>
      <c r="AZ10" s="46"/>
      <c r="BA10" s="46"/>
      <c r="BB10" s="46">
        <f>データ!X6</f>
        <v>1667.89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KkmGrijAIkxvQ74Tazg44ggGyYUlWjCyHfJhTurZMtsSJOb0wHt8TVZCgNn9OY5sIXyj7ccelf0Ms/LeoPlJsw==" saltValue="cuBVxLEliUJXXIWyoouT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28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54</v>
      </c>
      <c r="B4" s="30"/>
      <c r="C4" s="30"/>
      <c r="D4" s="30"/>
      <c r="E4" s="30"/>
      <c r="F4" s="30"/>
      <c r="G4" s="30"/>
      <c r="H4" s="81"/>
      <c r="I4" s="82"/>
      <c r="J4" s="82"/>
      <c r="K4" s="82"/>
      <c r="L4" s="82"/>
      <c r="M4" s="82"/>
      <c r="N4" s="82"/>
      <c r="O4" s="82"/>
      <c r="P4" s="82"/>
      <c r="Q4" s="82"/>
      <c r="R4" s="82"/>
      <c r="S4" s="82"/>
      <c r="T4" s="82"/>
      <c r="U4" s="82"/>
      <c r="V4" s="82"/>
      <c r="W4" s="82"/>
      <c r="X4" s="83"/>
      <c r="Y4" s="77" t="s">
        <v>55</v>
      </c>
      <c r="Z4" s="77"/>
      <c r="AA4" s="77"/>
      <c r="AB4" s="77"/>
      <c r="AC4" s="77"/>
      <c r="AD4" s="77"/>
      <c r="AE4" s="77"/>
      <c r="AF4" s="77"/>
      <c r="AG4" s="77"/>
      <c r="AH4" s="77"/>
      <c r="AI4" s="77"/>
      <c r="AJ4" s="77" t="s">
        <v>56</v>
      </c>
      <c r="AK4" s="77"/>
      <c r="AL4" s="77"/>
      <c r="AM4" s="77"/>
      <c r="AN4" s="77"/>
      <c r="AO4" s="77"/>
      <c r="AP4" s="77"/>
      <c r="AQ4" s="77"/>
      <c r="AR4" s="77"/>
      <c r="AS4" s="77"/>
      <c r="AT4" s="77"/>
      <c r="AU4" s="77" t="s">
        <v>57</v>
      </c>
      <c r="AV4" s="77"/>
      <c r="AW4" s="77"/>
      <c r="AX4" s="77"/>
      <c r="AY4" s="77"/>
      <c r="AZ4" s="77"/>
      <c r="BA4" s="77"/>
      <c r="BB4" s="77"/>
      <c r="BC4" s="77"/>
      <c r="BD4" s="77"/>
      <c r="BE4" s="77"/>
      <c r="BF4" s="77" t="s">
        <v>58</v>
      </c>
      <c r="BG4" s="77"/>
      <c r="BH4" s="77"/>
      <c r="BI4" s="77"/>
      <c r="BJ4" s="77"/>
      <c r="BK4" s="77"/>
      <c r="BL4" s="77"/>
      <c r="BM4" s="77"/>
      <c r="BN4" s="77"/>
      <c r="BO4" s="77"/>
      <c r="BP4" s="77"/>
      <c r="BQ4" s="77" t="s">
        <v>59</v>
      </c>
      <c r="BR4" s="77"/>
      <c r="BS4" s="77"/>
      <c r="BT4" s="77"/>
      <c r="BU4" s="77"/>
      <c r="BV4" s="77"/>
      <c r="BW4" s="77"/>
      <c r="BX4" s="77"/>
      <c r="BY4" s="77"/>
      <c r="BZ4" s="77"/>
      <c r="CA4" s="77"/>
      <c r="CB4" s="77" t="s">
        <v>60</v>
      </c>
      <c r="CC4" s="77"/>
      <c r="CD4" s="77"/>
      <c r="CE4" s="77"/>
      <c r="CF4" s="77"/>
      <c r="CG4" s="77"/>
      <c r="CH4" s="77"/>
      <c r="CI4" s="77"/>
      <c r="CJ4" s="77"/>
      <c r="CK4" s="77"/>
      <c r="CL4" s="77"/>
      <c r="CM4" s="77" t="s">
        <v>61</v>
      </c>
      <c r="CN4" s="77"/>
      <c r="CO4" s="77"/>
      <c r="CP4" s="77"/>
      <c r="CQ4" s="77"/>
      <c r="CR4" s="77"/>
      <c r="CS4" s="77"/>
      <c r="CT4" s="77"/>
      <c r="CU4" s="77"/>
      <c r="CV4" s="77"/>
      <c r="CW4" s="77"/>
      <c r="CX4" s="77" t="s">
        <v>62</v>
      </c>
      <c r="CY4" s="77"/>
      <c r="CZ4" s="77"/>
      <c r="DA4" s="77"/>
      <c r="DB4" s="77"/>
      <c r="DC4" s="77"/>
      <c r="DD4" s="77"/>
      <c r="DE4" s="77"/>
      <c r="DF4" s="77"/>
      <c r="DG4" s="77"/>
      <c r="DH4" s="77"/>
      <c r="DI4" s="77" t="s">
        <v>63</v>
      </c>
      <c r="DJ4" s="77"/>
      <c r="DK4" s="77"/>
      <c r="DL4" s="77"/>
      <c r="DM4" s="77"/>
      <c r="DN4" s="77"/>
      <c r="DO4" s="77"/>
      <c r="DP4" s="77"/>
      <c r="DQ4" s="77"/>
      <c r="DR4" s="77"/>
      <c r="DS4" s="77"/>
      <c r="DT4" s="77" t="s">
        <v>64</v>
      </c>
      <c r="DU4" s="77"/>
      <c r="DV4" s="77"/>
      <c r="DW4" s="77"/>
      <c r="DX4" s="77"/>
      <c r="DY4" s="77"/>
      <c r="DZ4" s="77"/>
      <c r="EA4" s="77"/>
      <c r="EB4" s="77"/>
      <c r="EC4" s="77"/>
      <c r="ED4" s="77"/>
      <c r="EE4" s="77" t="s">
        <v>65</v>
      </c>
      <c r="EF4" s="77"/>
      <c r="EG4" s="77"/>
      <c r="EH4" s="77"/>
      <c r="EI4" s="77"/>
      <c r="EJ4" s="77"/>
      <c r="EK4" s="77"/>
      <c r="EL4" s="77"/>
      <c r="EM4" s="77"/>
      <c r="EN4" s="77"/>
      <c r="EO4" s="77"/>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33014</v>
      </c>
      <c r="D6" s="33">
        <f t="shared" si="3"/>
        <v>46</v>
      </c>
      <c r="E6" s="33">
        <f t="shared" si="3"/>
        <v>17</v>
      </c>
      <c r="F6" s="33">
        <f t="shared" si="3"/>
        <v>5</v>
      </c>
      <c r="G6" s="33">
        <f t="shared" si="3"/>
        <v>0</v>
      </c>
      <c r="H6" s="33" t="str">
        <f t="shared" si="3"/>
        <v>岩手県　雫石町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60.75</v>
      </c>
      <c r="P6" s="34">
        <f t="shared" si="3"/>
        <v>11.18</v>
      </c>
      <c r="Q6" s="34">
        <f t="shared" si="3"/>
        <v>86.98</v>
      </c>
      <c r="R6" s="34">
        <f t="shared" si="3"/>
        <v>3080</v>
      </c>
      <c r="S6" s="34">
        <f t="shared" si="3"/>
        <v>16385</v>
      </c>
      <c r="T6" s="34">
        <f t="shared" si="3"/>
        <v>608.82000000000005</v>
      </c>
      <c r="U6" s="34">
        <f t="shared" si="3"/>
        <v>26.91</v>
      </c>
      <c r="V6" s="34">
        <f t="shared" si="3"/>
        <v>1818</v>
      </c>
      <c r="W6" s="34">
        <f t="shared" si="3"/>
        <v>1.0900000000000001</v>
      </c>
      <c r="X6" s="34">
        <f t="shared" si="3"/>
        <v>1667.89</v>
      </c>
      <c r="Y6" s="35">
        <f>IF(Y7="",NA(),Y7)</f>
        <v>101.09</v>
      </c>
      <c r="Z6" s="35">
        <f t="shared" ref="Z6:AH6" si="4">IF(Z7="",NA(),Z7)</f>
        <v>100.65</v>
      </c>
      <c r="AA6" s="35">
        <f t="shared" si="4"/>
        <v>101.87</v>
      </c>
      <c r="AB6" s="35">
        <f t="shared" si="4"/>
        <v>100.67</v>
      </c>
      <c r="AC6" s="35">
        <f t="shared" si="4"/>
        <v>99.66</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6.94</v>
      </c>
      <c r="AV6" s="35">
        <f t="shared" ref="AV6:BD6" si="6">IF(AV7="",NA(),AV7)</f>
        <v>7.88</v>
      </c>
      <c r="AW6" s="35">
        <f t="shared" si="6"/>
        <v>10.88</v>
      </c>
      <c r="AX6" s="35">
        <f t="shared" si="6"/>
        <v>19.809999999999999</v>
      </c>
      <c r="AY6" s="35">
        <f t="shared" si="6"/>
        <v>8.86</v>
      </c>
      <c r="AZ6" s="35">
        <f t="shared" si="6"/>
        <v>29.45</v>
      </c>
      <c r="BA6" s="35">
        <f t="shared" si="6"/>
        <v>31.84</v>
      </c>
      <c r="BB6" s="35">
        <f t="shared" si="6"/>
        <v>29.91</v>
      </c>
      <c r="BC6" s="35">
        <f t="shared" si="6"/>
        <v>29.54</v>
      </c>
      <c r="BD6" s="35">
        <f t="shared" si="6"/>
        <v>26.99</v>
      </c>
      <c r="BE6" s="34" t="str">
        <f>IF(BE7="","",IF(BE7="-","【-】","【"&amp;SUBSTITUTE(TEXT(BE7,"#,##0.00"),"-","△")&amp;"】"))</f>
        <v>【33.84】</v>
      </c>
      <c r="BF6" s="35">
        <f>IF(BF7="",NA(),BF7)</f>
        <v>315.79000000000002</v>
      </c>
      <c r="BG6" s="35">
        <f t="shared" ref="BG6:BO6" si="7">IF(BG7="",NA(),BG7)</f>
        <v>296.25</v>
      </c>
      <c r="BH6" s="35">
        <f t="shared" si="7"/>
        <v>242.64</v>
      </c>
      <c r="BI6" s="35">
        <f t="shared" si="7"/>
        <v>745.12</v>
      </c>
      <c r="BJ6" s="35">
        <f t="shared" si="7"/>
        <v>4393.1499999999996</v>
      </c>
      <c r="BK6" s="35">
        <f t="shared" si="7"/>
        <v>1081.8</v>
      </c>
      <c r="BL6" s="35">
        <f t="shared" si="7"/>
        <v>974.93</v>
      </c>
      <c r="BM6" s="35">
        <f t="shared" si="7"/>
        <v>855.8</v>
      </c>
      <c r="BN6" s="35">
        <f t="shared" si="7"/>
        <v>789.46</v>
      </c>
      <c r="BO6" s="35">
        <f t="shared" si="7"/>
        <v>826.83</v>
      </c>
      <c r="BP6" s="34" t="str">
        <f>IF(BP7="","",IF(BP7="-","【-】","【"&amp;SUBSTITUTE(TEXT(BP7,"#,##0.00"),"-","△")&amp;"】"))</f>
        <v>【765.47】</v>
      </c>
      <c r="BQ6" s="35">
        <f>IF(BQ7="",NA(),BQ7)</f>
        <v>13.01</v>
      </c>
      <c r="BR6" s="35">
        <f t="shared" ref="BR6:BZ6" si="8">IF(BR7="",NA(),BR7)</f>
        <v>71.83</v>
      </c>
      <c r="BS6" s="35">
        <f t="shared" si="8"/>
        <v>62.17</v>
      </c>
      <c r="BT6" s="35">
        <f t="shared" si="8"/>
        <v>47.64</v>
      </c>
      <c r="BU6" s="35">
        <f t="shared" si="8"/>
        <v>96.79</v>
      </c>
      <c r="BV6" s="35">
        <f t="shared" si="8"/>
        <v>52.19</v>
      </c>
      <c r="BW6" s="35">
        <f t="shared" si="8"/>
        <v>55.32</v>
      </c>
      <c r="BX6" s="35">
        <f t="shared" si="8"/>
        <v>59.8</v>
      </c>
      <c r="BY6" s="35">
        <f t="shared" si="8"/>
        <v>57.77</v>
      </c>
      <c r="BZ6" s="35">
        <f t="shared" si="8"/>
        <v>57.31</v>
      </c>
      <c r="CA6" s="34" t="str">
        <f>IF(CA7="","",IF(CA7="-","【-】","【"&amp;SUBSTITUTE(TEXT(CA7,"#,##0.00"),"-","△")&amp;"】"))</f>
        <v>【59.59】</v>
      </c>
      <c r="CB6" s="35">
        <f>IF(CB7="",NA(),CB7)</f>
        <v>931.59</v>
      </c>
      <c r="CC6" s="35">
        <f t="shared" ref="CC6:CK6" si="9">IF(CC7="",NA(),CC7)</f>
        <v>169.11</v>
      </c>
      <c r="CD6" s="35">
        <f t="shared" si="9"/>
        <v>274.8</v>
      </c>
      <c r="CE6" s="35">
        <f t="shared" si="9"/>
        <v>322.79000000000002</v>
      </c>
      <c r="CF6" s="35">
        <f t="shared" si="9"/>
        <v>146.19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32.9</v>
      </c>
      <c r="CN6" s="35">
        <f t="shared" ref="CN6:CV6" si="10">IF(CN7="",NA(),CN7)</f>
        <v>33</v>
      </c>
      <c r="CO6" s="35">
        <f t="shared" si="10"/>
        <v>34.21</v>
      </c>
      <c r="CP6" s="35">
        <f t="shared" si="10"/>
        <v>34.31</v>
      </c>
      <c r="CQ6" s="35">
        <f t="shared" si="10"/>
        <v>32.799999999999997</v>
      </c>
      <c r="CR6" s="35">
        <f t="shared" si="10"/>
        <v>52.31</v>
      </c>
      <c r="CS6" s="35">
        <f t="shared" si="10"/>
        <v>60.65</v>
      </c>
      <c r="CT6" s="35">
        <f t="shared" si="10"/>
        <v>51.75</v>
      </c>
      <c r="CU6" s="35">
        <f t="shared" si="10"/>
        <v>50.68</v>
      </c>
      <c r="CV6" s="35">
        <f t="shared" si="10"/>
        <v>50.14</v>
      </c>
      <c r="CW6" s="34" t="str">
        <f>IF(CW7="","",IF(CW7="-","【-】","【"&amp;SUBSTITUTE(TEXT(CW7,"#,##0.00"),"-","△")&amp;"】"))</f>
        <v>【51.30】</v>
      </c>
      <c r="CX6" s="35">
        <f>IF(CX7="",NA(),CX7)</f>
        <v>68.8</v>
      </c>
      <c r="CY6" s="35">
        <f t="shared" ref="CY6:DG6" si="11">IF(CY7="",NA(),CY7)</f>
        <v>70.180000000000007</v>
      </c>
      <c r="CZ6" s="35">
        <f t="shared" si="11"/>
        <v>70.86</v>
      </c>
      <c r="DA6" s="35">
        <f t="shared" si="11"/>
        <v>71.3</v>
      </c>
      <c r="DB6" s="35">
        <f t="shared" si="11"/>
        <v>72.88</v>
      </c>
      <c r="DC6" s="35">
        <f t="shared" si="11"/>
        <v>84.32</v>
      </c>
      <c r="DD6" s="35">
        <f t="shared" si="11"/>
        <v>84.58</v>
      </c>
      <c r="DE6" s="35">
        <f t="shared" si="11"/>
        <v>84.84</v>
      </c>
      <c r="DF6" s="35">
        <f t="shared" si="11"/>
        <v>84.86</v>
      </c>
      <c r="DG6" s="35">
        <f t="shared" si="11"/>
        <v>84.98</v>
      </c>
      <c r="DH6" s="34" t="str">
        <f>IF(DH7="","",IF(DH7="-","【-】","【"&amp;SUBSTITUTE(TEXT(DH7,"#,##0.00"),"-","△")&amp;"】"))</f>
        <v>【86.22】</v>
      </c>
      <c r="DI6" s="35">
        <f>IF(DI7="",NA(),DI7)</f>
        <v>3.44</v>
      </c>
      <c r="DJ6" s="35">
        <f t="shared" ref="DJ6:DR6" si="12">IF(DJ7="",NA(),DJ7)</f>
        <v>6.89</v>
      </c>
      <c r="DK6" s="35">
        <f t="shared" si="12"/>
        <v>12.47</v>
      </c>
      <c r="DL6" s="35">
        <f t="shared" si="12"/>
        <v>13.01</v>
      </c>
      <c r="DM6" s="35">
        <f t="shared" si="12"/>
        <v>15.81</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33014</v>
      </c>
      <c r="D7" s="37">
        <v>46</v>
      </c>
      <c r="E7" s="37">
        <v>17</v>
      </c>
      <c r="F7" s="37">
        <v>5</v>
      </c>
      <c r="G7" s="37">
        <v>0</v>
      </c>
      <c r="H7" s="37" t="s">
        <v>95</v>
      </c>
      <c r="I7" s="37" t="s">
        <v>96</v>
      </c>
      <c r="J7" s="37" t="s">
        <v>97</v>
      </c>
      <c r="K7" s="37" t="s">
        <v>98</v>
      </c>
      <c r="L7" s="37" t="s">
        <v>99</v>
      </c>
      <c r="M7" s="37" t="s">
        <v>100</v>
      </c>
      <c r="N7" s="38" t="s">
        <v>101</v>
      </c>
      <c r="O7" s="38">
        <v>60.75</v>
      </c>
      <c r="P7" s="38">
        <v>11.18</v>
      </c>
      <c r="Q7" s="38">
        <v>86.98</v>
      </c>
      <c r="R7" s="38">
        <v>3080</v>
      </c>
      <c r="S7" s="38">
        <v>16385</v>
      </c>
      <c r="T7" s="38">
        <v>608.82000000000005</v>
      </c>
      <c r="U7" s="38">
        <v>26.91</v>
      </c>
      <c r="V7" s="38">
        <v>1818</v>
      </c>
      <c r="W7" s="38">
        <v>1.0900000000000001</v>
      </c>
      <c r="X7" s="38">
        <v>1667.89</v>
      </c>
      <c r="Y7" s="38">
        <v>101.09</v>
      </c>
      <c r="Z7" s="38">
        <v>100.65</v>
      </c>
      <c r="AA7" s="38">
        <v>101.87</v>
      </c>
      <c r="AB7" s="38">
        <v>100.67</v>
      </c>
      <c r="AC7" s="38">
        <v>99.66</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6.94</v>
      </c>
      <c r="AV7" s="38">
        <v>7.88</v>
      </c>
      <c r="AW7" s="38">
        <v>10.88</v>
      </c>
      <c r="AX7" s="38">
        <v>19.809999999999999</v>
      </c>
      <c r="AY7" s="38">
        <v>8.86</v>
      </c>
      <c r="AZ7" s="38">
        <v>29.45</v>
      </c>
      <c r="BA7" s="38">
        <v>31.84</v>
      </c>
      <c r="BB7" s="38">
        <v>29.91</v>
      </c>
      <c r="BC7" s="38">
        <v>29.54</v>
      </c>
      <c r="BD7" s="38">
        <v>26.99</v>
      </c>
      <c r="BE7" s="38">
        <v>33.840000000000003</v>
      </c>
      <c r="BF7" s="38">
        <v>315.79000000000002</v>
      </c>
      <c r="BG7" s="38">
        <v>296.25</v>
      </c>
      <c r="BH7" s="38">
        <v>242.64</v>
      </c>
      <c r="BI7" s="38">
        <v>745.12</v>
      </c>
      <c r="BJ7" s="38">
        <v>4393.1499999999996</v>
      </c>
      <c r="BK7" s="38">
        <v>1081.8</v>
      </c>
      <c r="BL7" s="38">
        <v>974.93</v>
      </c>
      <c r="BM7" s="38">
        <v>855.8</v>
      </c>
      <c r="BN7" s="38">
        <v>789.46</v>
      </c>
      <c r="BO7" s="38">
        <v>826.83</v>
      </c>
      <c r="BP7" s="38">
        <v>765.47</v>
      </c>
      <c r="BQ7" s="38">
        <v>13.01</v>
      </c>
      <c r="BR7" s="38">
        <v>71.83</v>
      </c>
      <c r="BS7" s="38">
        <v>62.17</v>
      </c>
      <c r="BT7" s="38">
        <v>47.64</v>
      </c>
      <c r="BU7" s="38">
        <v>96.79</v>
      </c>
      <c r="BV7" s="38">
        <v>52.19</v>
      </c>
      <c r="BW7" s="38">
        <v>55.32</v>
      </c>
      <c r="BX7" s="38">
        <v>59.8</v>
      </c>
      <c r="BY7" s="38">
        <v>57.77</v>
      </c>
      <c r="BZ7" s="38">
        <v>57.31</v>
      </c>
      <c r="CA7" s="38">
        <v>59.59</v>
      </c>
      <c r="CB7" s="38">
        <v>931.59</v>
      </c>
      <c r="CC7" s="38">
        <v>169.11</v>
      </c>
      <c r="CD7" s="38">
        <v>274.8</v>
      </c>
      <c r="CE7" s="38">
        <v>322.79000000000002</v>
      </c>
      <c r="CF7" s="38">
        <v>146.19</v>
      </c>
      <c r="CG7" s="38">
        <v>296.14</v>
      </c>
      <c r="CH7" s="38">
        <v>283.17</v>
      </c>
      <c r="CI7" s="38">
        <v>263.76</v>
      </c>
      <c r="CJ7" s="38">
        <v>274.35000000000002</v>
      </c>
      <c r="CK7" s="38">
        <v>273.52</v>
      </c>
      <c r="CL7" s="38">
        <v>257.86</v>
      </c>
      <c r="CM7" s="38">
        <v>32.9</v>
      </c>
      <c r="CN7" s="38">
        <v>33</v>
      </c>
      <c r="CO7" s="38">
        <v>34.21</v>
      </c>
      <c r="CP7" s="38">
        <v>34.31</v>
      </c>
      <c r="CQ7" s="38">
        <v>32.799999999999997</v>
      </c>
      <c r="CR7" s="38">
        <v>52.31</v>
      </c>
      <c r="CS7" s="38">
        <v>60.65</v>
      </c>
      <c r="CT7" s="38">
        <v>51.75</v>
      </c>
      <c r="CU7" s="38">
        <v>50.68</v>
      </c>
      <c r="CV7" s="38">
        <v>50.14</v>
      </c>
      <c r="CW7" s="38">
        <v>51.3</v>
      </c>
      <c r="CX7" s="38">
        <v>68.8</v>
      </c>
      <c r="CY7" s="38">
        <v>70.180000000000007</v>
      </c>
      <c r="CZ7" s="38">
        <v>70.86</v>
      </c>
      <c r="DA7" s="38">
        <v>71.3</v>
      </c>
      <c r="DB7" s="38">
        <v>72.88</v>
      </c>
      <c r="DC7" s="38">
        <v>84.32</v>
      </c>
      <c r="DD7" s="38">
        <v>84.58</v>
      </c>
      <c r="DE7" s="38">
        <v>84.84</v>
      </c>
      <c r="DF7" s="38">
        <v>84.86</v>
      </c>
      <c r="DG7" s="38">
        <v>84.98</v>
      </c>
      <c r="DH7" s="38">
        <v>86.22</v>
      </c>
      <c r="DI7" s="38">
        <v>3.44</v>
      </c>
      <c r="DJ7" s="38">
        <v>6.89</v>
      </c>
      <c r="DK7" s="38">
        <v>12.47</v>
      </c>
      <c r="DL7" s="38">
        <v>13.01</v>
      </c>
      <c r="DM7" s="38">
        <v>15.81</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2021-02-25T04:12:51Z</cp:lastPrinted>
  <dcterms:created xsi:type="dcterms:W3CDTF">2020-12-04T02:35:27Z</dcterms:created>
  <dcterms:modified xsi:type="dcterms:W3CDTF">2021-02-25T04:12:56Z</dcterms:modified>
  <cp:category/>
</cp:coreProperties>
</file>