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Gesui-nas2\共有\下水道\②公共下水道（経営）\経営比較分析表関係\R02\15_雫石町\【経営比較分析表】2019_033014_46_1718\提出用\"/>
    </mc:Choice>
  </mc:AlternateContent>
  <workbookProtection workbookAlgorithmName="SHA-512" workbookHashValue="fa3J+hx25mItmQ8+LJCfTYhEQE8J7YX6eue0pOxTaq5elHjmsjbW4yDSwoKEUl1AMKVHIKCPZH1R69cjVcpECQ==" workbookSaltValue="PMp9jkCMZgBveREdDkgs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AD8" i="4"/>
  <c r="W8" i="4"/>
  <c r="P8" i="4"/>
  <c r="B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<sst xmlns="http://schemas.openxmlformats.org/spreadsheetml/2006/main" count="236" uniqueCount="117">
  <si>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</si>
  <si>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</si>
  <si>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</si>
  <si>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</si>
  <si>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</si>
  <si>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</si>
  <si>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</si>
  <si>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</si>
  <si>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</si>
  <si>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</si>
  <si>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</si>
  <si>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</si>
  <si>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</si>
  <si>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</si>
  <si>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</si>
  <si>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</si>
  <si>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</si>
  <si>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</si>
  <si>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</si>
  <si>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</si>
  <si>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</si>
  <si>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</si>
  <si>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</si>
  <si>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</si>
  <si>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</si>
  <si>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</si>
  <si>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</si>
  <si>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</si>
  <si>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</si>
  <si>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</si>
  <si>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</si>
  <si>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</si>
  <si>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</si>
  <si>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</si>
  <si>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</si>
  <si>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</si>
  <si>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</si>
  <si>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</si>
  <si>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</si>
  <si>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</si>
  <si>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</si>
  <si>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</si>
  <si>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</si>
  <si>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</si>
  <si>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</si>
  <si>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</si>
  <si>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</si>
  <si>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</si>
  <si>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</si>
  <si>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</si>
  <si>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</si>
  <si>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</si>
  <si>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</si>
  <si>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</si>
  <si>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</si>
  <si>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</si>
  <si>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</si>
  <si>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</si>
  <si>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</si>
  <si>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</si>
  <si>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</si>
  <si>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</si>
  <si>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</si>
  <si>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</si>
  <si>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</si>
  <si>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</si>
  <si>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</si>
  <si>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</si>
  <si>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</si>
  <si>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</si>
  <si>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</si>
  <si>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</si>
  <si>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</si>
  <si>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</si>
  <si>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</si>
  <si>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</si>
  <si>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</si>
  <si>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</si>
  <si>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</si>
  <si>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</si>
  <si>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</si>
  <si>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</si>
  <si>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</si>
  <si>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</si>
  <si>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</si>
  <si>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</si>
  <si>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</si>
  <si>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</si>
  <si>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</si>
  <si>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</si>
  <si>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</si>
  <si>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</si>
  <si>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</si>
  <si>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</si>
  <si>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</si>
  <si>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</si>
  <si>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</si>
  <si>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</si>
  <si>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</si>
  <si>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</si>
  <si>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</si>
  <si>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</si>
  <si>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</si>
  <si>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</si>
  <si>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</si>
  <si>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</si>
  <si>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</si>
  <si>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</si>
  <si>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</si>
  <si>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</si>
  <si>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</si>
  <si>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</si>
  <si>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</si>
  <si>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</si>
  <si>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状から分析し、収入は、自主財源が乏しく現金化できる資産も少ない事から、一般会計からの繰入に依存している状態である。また、人口減少や地理的要因により、有収水量の増加もあまり見込めない状況にある。支出は、耐用年数を超過した施設等は無いものの、耐用年数を半分過ぎた施設が多く、維持管理に係る費用の増加・更新に伴う企業債残高の増などが予想される。
　これらの課題を解消するため、定期的に適正な使用料金の改定を行い、ストックマネジメントを策定し計画的な維持管理に努めていく必要がある。</t>
    <rPh sb="216" eb="218">
      <t>サクテイ</t>
    </rPh>
    <phoneticPr fontId="4"/>
  </si>
  <si>
    <t>①収益的収支比率は、単年度の収支状況を表す指標であり、100%以下は赤字となる。定期的な料金改定を行い財源確保に努めると共に、経費の見直しをし収支のバランスを保つよう努める。
②累積欠損金比率は、３年連続で赤字であったため上昇した。
③流動比率は、上昇傾向にあるが100％未満となっている状況で前年より4.33ポイント減少した。一般会計からの繰入額で賄っている状況から、より一層の自主財源確保に努める必要がある。
⑤経費回収率は、使用料で回収すべき経費は100%を下回っている状態であるが、前年比8.84ポイント改善した。
⑥汚水処理原価は、ここ数年上昇傾向にあったが、令和元年度は前年比34.4円減少し維持管理費の削減が図れた。また近年、節水モデルの生活家電の普及や人口減少の影響により有収水量の増加が見込めない事から、原価高騰が推測される。
⑧水洗化率は、処理区域内人口のうち、実際に水洗化し汚水処理している人口の割合を表した指標で、水質保全や使用料収入の増加の観点から100%が望ましい。現在、下水道整備事業を行っており一時的に水洗化率が低下する恐れがある。その後は、人口減少や地理的要因から増加は難しい状況にある。</t>
    <rPh sb="124" eb="126">
      <t>ジョウショウ</t>
    </rPh>
    <rPh sb="126" eb="128">
      <t>ケイコウ</t>
    </rPh>
    <rPh sb="136" eb="138">
      <t>ミマン</t>
    </rPh>
    <rPh sb="144" eb="146">
      <t>ジョウキョウ</t>
    </rPh>
    <rPh sb="147" eb="149">
      <t>ゼンネン</t>
    </rPh>
    <rPh sb="159" eb="161">
      <t>ゲンショウ</t>
    </rPh>
    <rPh sb="215" eb="218">
      <t>シヨウリョウ</t>
    </rPh>
    <rPh sb="219" eb="221">
      <t>カイシュウ</t>
    </rPh>
    <rPh sb="224" eb="226">
      <t>ケイヒ</t>
    </rPh>
    <rPh sb="232" eb="234">
      <t>シタマワ</t>
    </rPh>
    <rPh sb="238" eb="240">
      <t>ジョウタイ</t>
    </rPh>
    <rPh sb="245" eb="247">
      <t>ゼンネン</t>
    </rPh>
    <rPh sb="247" eb="248">
      <t>ヒ</t>
    </rPh>
    <rPh sb="256" eb="258">
      <t>カイゼン</t>
    </rPh>
    <rPh sb="273" eb="275">
      <t>スウネン</t>
    </rPh>
    <rPh sb="275" eb="277">
      <t>ジョウショウ</t>
    </rPh>
    <rPh sb="277" eb="279">
      <t>ケイコウ</t>
    </rPh>
    <rPh sb="285" eb="287">
      <t>レイワ</t>
    </rPh>
    <rPh sb="287" eb="289">
      <t>ガンネン</t>
    </rPh>
    <rPh sb="289" eb="290">
      <t>ド</t>
    </rPh>
    <rPh sb="291" eb="294">
      <t>ゼンネンヒ</t>
    </rPh>
    <rPh sb="298" eb="299">
      <t>エン</t>
    </rPh>
    <rPh sb="299" eb="301">
      <t>ゲンショウ</t>
    </rPh>
    <rPh sb="302" eb="304">
      <t>イジ</t>
    </rPh>
    <rPh sb="304" eb="307">
      <t>カンリヒ</t>
    </rPh>
    <rPh sb="308" eb="310">
      <t>サクゲン</t>
    </rPh>
    <rPh sb="311" eb="312">
      <t>ハカ</t>
    </rPh>
    <phoneticPr fontId="4"/>
  </si>
  <si>
    <t>　耐用年数を超過している施設等はまだないが、多くの施設等が耐用年数の半数を過ぎており、今後さらに有形固定資産減価償却率が上昇していくことが推測される。
　令和３年度にストックマネジメント計画を策定予定であり、策定後計画に沿って維持管理していく必要がある。</t>
    <rPh sb="77" eb="79">
      <t>レイワ</t>
    </rPh>
    <rPh sb="80" eb="81">
      <t>ネン</t>
    </rPh>
    <rPh sb="81" eb="82">
      <t>ド</t>
    </rPh>
    <rPh sb="98" eb="100">
      <t>ヨテイ</t>
    </rPh>
    <rPh sb="104" eb="106">
      <t>サクテイ</t>
    </rPh>
    <rPh sb="106" eb="107">
      <t>ゴ</t>
    </rPh>
    <rPh sb="110" eb="111">
      <t>ソ</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</si>
</sst>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8F-4A52-9654-5D0B14B8F12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9A8F-4A52-9654-5D0B14B8F12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B9-455C-B7A9-CFFE5A5264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55.55</c:v>
                </c:pt>
              </c:numCache>
            </c:numRef>
          </c:val>
          <c:smooth val="0"/>
          <c:extLst>
            <c:ext xmlns:c16="http://schemas.microsoft.com/office/drawing/2014/chart" uri="{C3380CC4-5D6E-409C-BE32-E72D297353CC}">
              <c16:uniqueId val="{00000001-8DB9-455C-B7A9-CFFE5A5264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79.98</c:v>
                </c:pt>
                <c:pt idx="1">
                  <c:v>82.11</c:v>
                </c:pt>
                <c:pt idx="2">
                  <c:v>83.2</c:v>
                </c:pt>
                <c:pt idx="3">
                  <c:v>83.84</c:v>
                </c:pt>
                <c:pt idx="4">
                  <c:v>83.44</c:v>
                </c:pt>
              </c:numCache>
            </c:numRef>
          </c:val>
          <c:extLst>
            <c:ext xmlns:c16="http://schemas.microsoft.com/office/drawing/2014/chart" uri="{C3380CC4-5D6E-409C-BE32-E72D297353CC}">
              <c16:uniqueId val="{00000000-3017-49A5-A0D8-CF96255F9A1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91.64</c:v>
                </c:pt>
              </c:numCache>
            </c:numRef>
          </c:val>
          <c:smooth val="0"/>
          <c:extLst>
            <c:ext xmlns:c16="http://schemas.microsoft.com/office/drawing/2014/chart" uri="{C3380CC4-5D6E-409C-BE32-E72D297353CC}">
              <c16:uniqueId val="{00000001-3017-49A5-A0D8-CF96255F9A1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100.35</c:v>
                </c:pt>
                <c:pt idx="1">
                  <c:v>100.4</c:v>
                </c:pt>
                <c:pt idx="2">
                  <c:v>99.55</c:v>
                </c:pt>
                <c:pt idx="3">
                  <c:v>98.37</c:v>
                </c:pt>
                <c:pt idx="4">
                  <c:v>98.63</c:v>
                </c:pt>
              </c:numCache>
            </c:numRef>
          </c:val>
          <c:extLst>
            <c:ext xmlns:c16="http://schemas.microsoft.com/office/drawing/2014/chart" uri="{C3380CC4-5D6E-409C-BE32-E72D297353CC}">
              <c16:uniqueId val="{00000000-C73D-449D-9D47-411121CB8D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110.8</c:v>
                </c:pt>
                <c:pt idx="1">
                  <c:v>110.07</c:v>
                </c:pt>
                <c:pt idx="2">
                  <c:v>106.7</c:v>
                </c:pt>
                <c:pt idx="3">
                  <c:v>106.83</c:v>
                </c:pt>
                <c:pt idx="4">
                  <c:v>104.01</c:v>
                </c:pt>
              </c:numCache>
            </c:numRef>
          </c:val>
          <c:smooth val="0"/>
          <c:extLst>
            <c:ext xmlns:c16="http://schemas.microsoft.com/office/drawing/2014/chart" uri="{C3380CC4-5D6E-409C-BE32-E72D297353CC}">
              <c16:uniqueId val="{00000001-C73D-449D-9D47-411121CB8D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2.99</c:v>
                </c:pt>
                <c:pt idx="1">
                  <c:v>6</c:v>
                </c:pt>
                <c:pt idx="2">
                  <c:v>10.41</c:v>
                </c:pt>
                <c:pt idx="3">
                  <c:v>11.17</c:v>
                </c:pt>
                <c:pt idx="4">
                  <c:v>13.73</c:v>
                </c:pt>
              </c:numCache>
            </c:numRef>
          </c:val>
          <c:extLst>
            <c:ext xmlns:c16="http://schemas.microsoft.com/office/drawing/2014/chart" uri="{C3380CC4-5D6E-409C-BE32-E72D297353CC}">
              <c16:uniqueId val="{00000000-877D-4D5F-BC80-A6A9D23437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c:v>
                </c:pt>
                <c:pt idx="1">
                  <c:v>26.91</c:v>
                </c:pt>
                <c:pt idx="2">
                  <c:v>26.81</c:v>
                </c:pt>
                <c:pt idx="3">
                  <c:v>26.06</c:v>
                </c:pt>
                <c:pt idx="4">
                  <c:v>31.19</c:v>
                </c:pt>
              </c:numCache>
            </c:numRef>
          </c:val>
          <c:smooth val="0"/>
          <c:extLst>
            <c:ext xmlns:c16="http://schemas.microsoft.com/office/drawing/2014/chart" uri="{C3380CC4-5D6E-409C-BE32-E72D297353CC}">
              <c16:uniqueId val="{00000001-877D-4D5F-BC80-A6A9D23437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70-4E65-B7EE-2BB262E884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0.57999999999999996</c:v>
                </c:pt>
              </c:numCache>
            </c:numRef>
          </c:val>
          <c:smooth val="0"/>
          <c:extLst>
            <c:ext xmlns:c16="http://schemas.microsoft.com/office/drawing/2014/chart" uri="{C3380CC4-5D6E-409C-BE32-E72D297353CC}">
              <c16:uniqueId val="{00000001-7670-4E65-B7EE-2BB262E884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0.97</c:v>
                </c:pt>
                <c:pt idx="1">
                  <c:v>0</c:v>
                </c:pt>
                <c:pt idx="2" formatCode="#,##0.00;&quot;△&quot;#,##0.00;&quot;-&quot;">
                  <c:v>1.88</c:v>
                </c:pt>
                <c:pt idx="3" formatCode="#,##0.00;&quot;△&quot;#,##0.00;&quot;-&quot;">
                  <c:v>6.17</c:v>
                </c:pt>
                <c:pt idx="4" formatCode="#,##0.00;&quot;△&quot;#,##0.00;&quot;-&quot;">
                  <c:v>13.34</c:v>
                </c:pt>
              </c:numCache>
            </c:numRef>
          </c:val>
          <c:extLst>
            <c:ext xmlns:c16="http://schemas.microsoft.com/office/drawing/2014/chart" uri="{C3380CC4-5D6E-409C-BE32-E72D297353CC}">
              <c16:uniqueId val="{00000000-144A-4E52-B1FB-2F34A9A94C5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31.45</c:v>
                </c:pt>
                <c:pt idx="1">
                  <c:v>31.4</c:v>
                </c:pt>
                <c:pt idx="2">
                  <c:v>26.14</c:v>
                </c:pt>
                <c:pt idx="3">
                  <c:v>22.02</c:v>
                </c:pt>
                <c:pt idx="4">
                  <c:v>26.18</c:v>
                </c:pt>
              </c:numCache>
            </c:numRef>
          </c:val>
          <c:smooth val="0"/>
          <c:extLst>
            <c:ext xmlns:c16="http://schemas.microsoft.com/office/drawing/2014/chart" uri="{C3380CC4-5D6E-409C-BE32-E72D297353CC}">
              <c16:uniqueId val="{00000001-144A-4E52-B1FB-2F34A9A94C5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7.18</c:v>
                </c:pt>
                <c:pt idx="1">
                  <c:v>15.87</c:v>
                </c:pt>
                <c:pt idx="2">
                  <c:v>24.55</c:v>
                </c:pt>
                <c:pt idx="3">
                  <c:v>29.89</c:v>
                </c:pt>
                <c:pt idx="4">
                  <c:v>25.56</c:v>
                </c:pt>
              </c:numCache>
            </c:numRef>
          </c:val>
          <c:extLst>
            <c:ext xmlns:c16="http://schemas.microsoft.com/office/drawing/2014/chart" uri="{C3380CC4-5D6E-409C-BE32-E72D297353CC}">
              <c16:uniqueId val="{00000000-413E-43A3-9FC5-A2A36093BE1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c:v>
                </c:pt>
                <c:pt idx="1">
                  <c:v>79.709999999999994</c:v>
                </c:pt>
                <c:pt idx="2">
                  <c:v>68.290000000000006</c:v>
                </c:pt>
                <c:pt idx="3">
                  <c:v>68.040000000000006</c:v>
                </c:pt>
                <c:pt idx="4">
                  <c:v>57.3</c:v>
                </c:pt>
              </c:numCache>
            </c:numRef>
          </c:val>
          <c:smooth val="0"/>
          <c:extLst>
            <c:ext xmlns:c16="http://schemas.microsoft.com/office/drawing/2014/chart" uri="{C3380CC4-5D6E-409C-BE32-E72D297353CC}">
              <c16:uniqueId val="{00000001-413E-43A3-9FC5-A2A36093BE1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138.18</c:v>
                </c:pt>
                <c:pt idx="1">
                  <c:v>129.51</c:v>
                </c:pt>
                <c:pt idx="2">
                  <c:v>117.72</c:v>
                </c:pt>
                <c:pt idx="3">
                  <c:v>381.05</c:v>
                </c:pt>
                <c:pt idx="4">
                  <c:v>3604.39</c:v>
                </c:pt>
              </c:numCache>
            </c:numRef>
          </c:val>
          <c:extLst>
            <c:ext xmlns:c16="http://schemas.microsoft.com/office/drawing/2014/chart" uri="{C3380CC4-5D6E-409C-BE32-E72D297353CC}">
              <c16:uniqueId val="{00000000-E747-4CC4-904A-BE78F88551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807.75</c:v>
                </c:pt>
              </c:numCache>
            </c:numRef>
          </c:val>
          <c:smooth val="0"/>
          <c:extLst>
            <c:ext xmlns:c16="http://schemas.microsoft.com/office/drawing/2014/chart" uri="{C3380CC4-5D6E-409C-BE32-E72D297353CC}">
              <c16:uniqueId val="{00000001-E747-4CC4-904A-BE78F88551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34.549999999999997</c:v>
                </c:pt>
                <c:pt idx="1">
                  <c:v>79.63</c:v>
                </c:pt>
                <c:pt idx="2">
                  <c:v>82.01</c:v>
                </c:pt>
                <c:pt idx="3">
                  <c:v>80.22</c:v>
                </c:pt>
                <c:pt idx="4">
                  <c:v>89.06</c:v>
                </c:pt>
              </c:numCache>
            </c:numRef>
          </c:val>
          <c:extLst>
            <c:ext xmlns:c16="http://schemas.microsoft.com/office/drawing/2014/chart" uri="{C3380CC4-5D6E-409C-BE32-E72D297353CC}">
              <c16:uniqueId val="{00000000-9FE2-42DE-84DA-50E324156D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86.94</c:v>
                </c:pt>
              </c:numCache>
            </c:numRef>
          </c:val>
          <c:smooth val="0"/>
          <c:extLst>
            <c:ext xmlns:c16="http://schemas.microsoft.com/office/drawing/2014/chart" uri="{C3380CC4-5D6E-409C-BE32-E72D297353CC}">
              <c16:uniqueId val="{00000001-9FE2-42DE-84DA-50E324156D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428.36</c:v>
                </c:pt>
                <c:pt idx="1">
                  <c:v>186.15</c:v>
                </c:pt>
                <c:pt idx="2">
                  <c:v>192.31</c:v>
                </c:pt>
                <c:pt idx="3">
                  <c:v>199.59</c:v>
                </c:pt>
                <c:pt idx="4">
                  <c:v>165.19</c:v>
                </c:pt>
              </c:numCache>
            </c:numRef>
          </c:val>
          <c:extLst>
            <c:ext xmlns:c16="http://schemas.microsoft.com/office/drawing/2014/chart" uri="{C3380CC4-5D6E-409C-BE32-E72D297353CC}">
              <c16:uniqueId val="{00000000-91EE-4DEB-BD34-9CC87BA8A1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179.63</c:v>
                </c:pt>
              </c:numCache>
            </c:numRef>
          </c:val>
          <c:smooth val="0"/>
          <c:extLst>
            <c:ext xmlns:c16="http://schemas.microsoft.com/office/drawing/2014/chart" uri="{C3380CC4-5D6E-409C-BE32-E72D297353CC}">
              <c16:uniqueId val="{00000001-91EE-4DEB-BD34-9CC87BA8A1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雫石町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16385</v>
      </c>
      <c r="AM8" s="69"/>
      <c r="AN8" s="69"/>
      <c r="AO8" s="69"/>
      <c r="AP8" s="69"/>
      <c r="AQ8" s="69"/>
      <c r="AR8" s="69"/>
      <c r="AS8" s="69"/>
      <c r="AT8" s="68">
        <f>データ!T6</f>
        <v>608.82000000000005</v>
      </c>
      <c r="AU8" s="68"/>
      <c r="AV8" s="68"/>
      <c r="AW8" s="68"/>
      <c r="AX8" s="68"/>
      <c r="AY8" s="68"/>
      <c r="AZ8" s="68"/>
      <c r="BA8" s="68"/>
      <c r="BB8" s="68">
        <f>データ!U6</f>
        <v>26.91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53.01</v>
      </c>
      <c r="J10" s="68"/>
      <c r="K10" s="68"/>
      <c r="L10" s="68"/>
      <c r="M10" s="68"/>
      <c r="N10" s="68"/>
      <c r="O10" s="68"/>
      <c r="P10" s="68">
        <f>データ!P6</f>
        <v>57.18</v>
      </c>
      <c r="Q10" s="68"/>
      <c r="R10" s="68"/>
      <c r="S10" s="68"/>
      <c r="T10" s="68"/>
      <c r="U10" s="68"/>
      <c r="V10" s="68"/>
      <c r="W10" s="68">
        <f>データ!Q6</f>
        <v>88.97</v>
      </c>
      <c r="X10" s="68"/>
      <c r="Y10" s="68"/>
      <c r="Z10" s="68"/>
      <c r="AA10" s="68"/>
      <c r="AB10" s="68"/>
      <c r="AC10" s="68"/>
      <c r="AD10" s="69">
        <f>データ!R6</f>
        <v>3080</v>
      </c>
      <c r="AE10" s="69"/>
      <c r="AF10" s="69"/>
      <c r="AG10" s="69"/>
      <c r="AH10" s="69"/>
      <c r="AI10" s="69"/>
      <c r="AJ10" s="69"/>
      <c r="AK10" s="2"/>
      <c r="AL10" s="69">
        <f>データ!V6</f>
        <v>9299</v>
      </c>
      <c r="AM10" s="69"/>
      <c r="AN10" s="69"/>
      <c r="AO10" s="69"/>
      <c r="AP10" s="69"/>
      <c r="AQ10" s="69"/>
      <c r="AR10" s="69"/>
      <c r="AS10" s="69"/>
      <c r="AT10" s="68">
        <f>データ!W6</f>
        <v>6.58</v>
      </c>
      <c r="AU10" s="68"/>
      <c r="AV10" s="68"/>
      <c r="AW10" s="68"/>
      <c r="AX10" s="68"/>
      <c r="AY10" s="68"/>
      <c r="AZ10" s="68"/>
      <c r="BA10" s="68"/>
      <c r="BB10" s="68">
        <f>データ!X6</f>
        <v>1413.22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DC6jrjeQj5dsNHt12Nztn0Dj+zvRrZsWbWzz1p8rMqL2J6lV2COFB1RypHvN9NdeV/RmXYFDVQzTCC78NzAzA==" saltValue="7ASigddNAS5nmaNVdkQj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33014</v>
      </c>
      <c r="D6" s="33">
        <f t="shared" si="3"/>
        <v>46</v>
      </c>
      <c r="E6" s="33">
        <f t="shared" si="3"/>
        <v>17</v>
      </c>
      <c r="F6" s="33">
        <f t="shared" si="3"/>
        <v>1</v>
      </c>
      <c r="G6" s="33">
        <f t="shared" si="3"/>
        <v>0</v>
      </c>
      <c r="H6" s="33" t="str">
        <f t="shared" si="3"/>
        <v>岩手県　雫石町</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53.01</v>
      </c>
      <c r="P6" s="34">
        <f t="shared" si="3"/>
        <v>57.18</v>
      </c>
      <c r="Q6" s="34">
        <f t="shared" si="3"/>
        <v>88.97</v>
      </c>
      <c r="R6" s="34">
        <f t="shared" si="3"/>
        <v>3080</v>
      </c>
      <c r="S6" s="34">
        <f t="shared" si="3"/>
        <v>16385</v>
      </c>
      <c r="T6" s="34">
        <f t="shared" si="3"/>
        <v>608.82000000000005</v>
      </c>
      <c r="U6" s="34">
        <f t="shared" si="3"/>
        <v>26.91</v>
      </c>
      <c r="V6" s="34">
        <f t="shared" si="3"/>
        <v>9299</v>
      </c>
      <c r="W6" s="34">
        <f t="shared" si="3"/>
        <v>6.58</v>
      </c>
      <c r="X6" s="34">
        <f t="shared" si="3"/>
        <v>1413.22</v>
      </c>
      <c r="Y6" s="35">
        <f>IF(Y7="",NA(),Y7)</f>
        <v>100.35</v>
      </c>
      <c r="Z6" s="35">
        <f t="shared" ref="Z6:AH6" si="4">IF(Z7="",NA(),Z7)</f>
        <v>100.4</v>
      </c>
      <c r="AA6" s="35">
        <f t="shared" si="4"/>
        <v>99.55</v>
      </c>
      <c r="AB6" s="35">
        <f t="shared" si="4"/>
        <v>98.37</v>
      </c>
      <c r="AC6" s="35">
        <f t="shared" si="4"/>
        <v>98.63</v>
      </c>
      <c r="AD6" s="35">
        <f t="shared" si="4"/>
        <v>110.8</v>
      </c>
      <c r="AE6" s="35">
        <f t="shared" si="4"/>
        <v>110.07</v>
      </c>
      <c r="AF6" s="35">
        <f t="shared" si="4"/>
        <v>106.7</v>
      </c>
      <c r="AG6" s="35">
        <f t="shared" si="4"/>
        <v>106.83</v>
      </c>
      <c r="AH6" s="35">
        <f t="shared" si="4"/>
        <v>104.01</v>
      </c>
      <c r="AI6" s="34" t="str">
        <f>IF(AI7="","",IF(AI7="-","【-】","【"&amp;SUBSTITUTE(TEXT(AI7,"#,##0.00"),"-","△")&amp;"】"))</f>
        <v>【108.07】</v>
      </c>
      <c r="AJ6" s="35">
        <f>IF(AJ7="",NA(),AJ7)</f>
        <v>0.97</v>
      </c>
      <c r="AK6" s="34">
        <f t="shared" ref="AK6:AS6" si="5">IF(AK7="",NA(),AK7)</f>
        <v>0</v>
      </c>
      <c r="AL6" s="35">
        <f t="shared" si="5"/>
        <v>1.88</v>
      </c>
      <c r="AM6" s="35">
        <f t="shared" si="5"/>
        <v>6.17</v>
      </c>
      <c r="AN6" s="35">
        <f t="shared" si="5"/>
        <v>13.34</v>
      </c>
      <c r="AO6" s="35">
        <f t="shared" si="5"/>
        <v>31.45</v>
      </c>
      <c r="AP6" s="35">
        <f t="shared" si="5"/>
        <v>31.4</v>
      </c>
      <c r="AQ6" s="35">
        <f t="shared" si="5"/>
        <v>26.14</v>
      </c>
      <c r="AR6" s="35">
        <f t="shared" si="5"/>
        <v>22.02</v>
      </c>
      <c r="AS6" s="35">
        <f t="shared" si="5"/>
        <v>26.18</v>
      </c>
      <c r="AT6" s="34" t="str">
        <f>IF(AT7="","",IF(AT7="-","【-】","【"&amp;SUBSTITUTE(TEXT(AT7,"#,##0.00"),"-","△")&amp;"】"))</f>
        <v>【3.09】</v>
      </c>
      <c r="AU6" s="35">
        <f>IF(AU7="",NA(),AU7)</f>
        <v>7.18</v>
      </c>
      <c r="AV6" s="35">
        <f t="shared" ref="AV6:BD6" si="6">IF(AV7="",NA(),AV7)</f>
        <v>15.87</v>
      </c>
      <c r="AW6" s="35">
        <f t="shared" si="6"/>
        <v>24.55</v>
      </c>
      <c r="AX6" s="35">
        <f t="shared" si="6"/>
        <v>29.89</v>
      </c>
      <c r="AY6" s="35">
        <f t="shared" si="6"/>
        <v>25.56</v>
      </c>
      <c r="AZ6" s="35">
        <f t="shared" si="6"/>
        <v>70.16</v>
      </c>
      <c r="BA6" s="35">
        <f t="shared" si="6"/>
        <v>79.709999999999994</v>
      </c>
      <c r="BB6" s="35">
        <f t="shared" si="6"/>
        <v>68.290000000000006</v>
      </c>
      <c r="BC6" s="35">
        <f t="shared" si="6"/>
        <v>68.040000000000006</v>
      </c>
      <c r="BD6" s="35">
        <f t="shared" si="6"/>
        <v>57.3</v>
      </c>
      <c r="BE6" s="34" t="str">
        <f>IF(BE7="","",IF(BE7="-","【-】","【"&amp;SUBSTITUTE(TEXT(BE7,"#,##0.00"),"-","△")&amp;"】"))</f>
        <v>【69.54】</v>
      </c>
      <c r="BF6" s="35">
        <f>IF(BF7="",NA(),BF7)</f>
        <v>138.18</v>
      </c>
      <c r="BG6" s="35">
        <f t="shared" ref="BG6:BO6" si="7">IF(BG7="",NA(),BG7)</f>
        <v>129.51</v>
      </c>
      <c r="BH6" s="35">
        <f t="shared" si="7"/>
        <v>117.72</v>
      </c>
      <c r="BI6" s="35">
        <f t="shared" si="7"/>
        <v>381.05</v>
      </c>
      <c r="BJ6" s="35">
        <f t="shared" si="7"/>
        <v>3604.39</v>
      </c>
      <c r="BK6" s="35">
        <f t="shared" si="7"/>
        <v>1162.3599999999999</v>
      </c>
      <c r="BL6" s="35">
        <f t="shared" si="7"/>
        <v>1047.6500000000001</v>
      </c>
      <c r="BM6" s="35">
        <f t="shared" si="7"/>
        <v>1124.26</v>
      </c>
      <c r="BN6" s="35">
        <f t="shared" si="7"/>
        <v>1048.23</v>
      </c>
      <c r="BO6" s="35">
        <f t="shared" si="7"/>
        <v>807.75</v>
      </c>
      <c r="BP6" s="34" t="str">
        <f>IF(BP7="","",IF(BP7="-","【-】","【"&amp;SUBSTITUTE(TEXT(BP7,"#,##0.00"),"-","△")&amp;"】"))</f>
        <v>【682.51】</v>
      </c>
      <c r="BQ6" s="35">
        <f>IF(BQ7="",NA(),BQ7)</f>
        <v>34.549999999999997</v>
      </c>
      <c r="BR6" s="35">
        <f t="shared" ref="BR6:BZ6" si="8">IF(BR7="",NA(),BR7)</f>
        <v>79.63</v>
      </c>
      <c r="BS6" s="35">
        <f t="shared" si="8"/>
        <v>82.01</v>
      </c>
      <c r="BT6" s="35">
        <f t="shared" si="8"/>
        <v>80.22</v>
      </c>
      <c r="BU6" s="35">
        <f t="shared" si="8"/>
        <v>89.06</v>
      </c>
      <c r="BV6" s="35">
        <f t="shared" si="8"/>
        <v>68.209999999999994</v>
      </c>
      <c r="BW6" s="35">
        <f t="shared" si="8"/>
        <v>74.040000000000006</v>
      </c>
      <c r="BX6" s="35">
        <f t="shared" si="8"/>
        <v>80.58</v>
      </c>
      <c r="BY6" s="35">
        <f t="shared" si="8"/>
        <v>78.92</v>
      </c>
      <c r="BZ6" s="35">
        <f t="shared" si="8"/>
        <v>86.94</v>
      </c>
      <c r="CA6" s="34" t="str">
        <f>IF(CA7="","",IF(CA7="-","【-】","【"&amp;SUBSTITUTE(TEXT(CA7,"#,##0.00"),"-","△")&amp;"】"))</f>
        <v>【100.34】</v>
      </c>
      <c r="CB6" s="35">
        <f>IF(CB7="",NA(),CB7)</f>
        <v>428.36</v>
      </c>
      <c r="CC6" s="35">
        <f t="shared" ref="CC6:CK6" si="9">IF(CC7="",NA(),CC7)</f>
        <v>186.15</v>
      </c>
      <c r="CD6" s="35">
        <f t="shared" si="9"/>
        <v>192.31</v>
      </c>
      <c r="CE6" s="35">
        <f t="shared" si="9"/>
        <v>199.59</v>
      </c>
      <c r="CF6" s="35">
        <f t="shared" si="9"/>
        <v>165.19</v>
      </c>
      <c r="CG6" s="35">
        <f t="shared" si="9"/>
        <v>250.84</v>
      </c>
      <c r="CH6" s="35">
        <f t="shared" si="9"/>
        <v>235.61</v>
      </c>
      <c r="CI6" s="35">
        <f t="shared" si="9"/>
        <v>216.21</v>
      </c>
      <c r="CJ6" s="35">
        <f t="shared" si="9"/>
        <v>220.31</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49.39</v>
      </c>
      <c r="CS6" s="35">
        <f t="shared" si="10"/>
        <v>49.25</v>
      </c>
      <c r="CT6" s="35">
        <f t="shared" si="10"/>
        <v>50.24</v>
      </c>
      <c r="CU6" s="35">
        <f t="shared" si="10"/>
        <v>49.68</v>
      </c>
      <c r="CV6" s="35">
        <f t="shared" si="10"/>
        <v>55.55</v>
      </c>
      <c r="CW6" s="34" t="str">
        <f>IF(CW7="","",IF(CW7="-","【-】","【"&amp;SUBSTITUTE(TEXT(CW7,"#,##0.00"),"-","△")&amp;"】"))</f>
        <v>【59.64】</v>
      </c>
      <c r="CX6" s="35">
        <f>IF(CX7="",NA(),CX7)</f>
        <v>79.98</v>
      </c>
      <c r="CY6" s="35">
        <f t="shared" ref="CY6:DG6" si="11">IF(CY7="",NA(),CY7)</f>
        <v>82.11</v>
      </c>
      <c r="CZ6" s="35">
        <f t="shared" si="11"/>
        <v>83.2</v>
      </c>
      <c r="DA6" s="35">
        <f t="shared" si="11"/>
        <v>83.84</v>
      </c>
      <c r="DB6" s="35">
        <f t="shared" si="11"/>
        <v>83.44</v>
      </c>
      <c r="DC6" s="35">
        <f t="shared" si="11"/>
        <v>83.96</v>
      </c>
      <c r="DD6" s="35">
        <f t="shared" si="11"/>
        <v>84.12</v>
      </c>
      <c r="DE6" s="35">
        <f t="shared" si="11"/>
        <v>84.17</v>
      </c>
      <c r="DF6" s="35">
        <f t="shared" si="11"/>
        <v>83.35</v>
      </c>
      <c r="DG6" s="35">
        <f t="shared" si="11"/>
        <v>91.64</v>
      </c>
      <c r="DH6" s="34" t="str">
        <f>IF(DH7="","",IF(DH7="-","【-】","【"&amp;SUBSTITUTE(TEXT(DH7,"#,##0.00"),"-","△")&amp;"】"))</f>
        <v>【95.35】</v>
      </c>
      <c r="DI6" s="35">
        <f>IF(DI7="",NA(),DI7)</f>
        <v>2.99</v>
      </c>
      <c r="DJ6" s="35">
        <f t="shared" ref="DJ6:DR6" si="12">IF(DJ7="",NA(),DJ7)</f>
        <v>6</v>
      </c>
      <c r="DK6" s="35">
        <f t="shared" si="12"/>
        <v>10.41</v>
      </c>
      <c r="DL6" s="35">
        <f t="shared" si="12"/>
        <v>11.17</v>
      </c>
      <c r="DM6" s="35">
        <f t="shared" si="12"/>
        <v>13.73</v>
      </c>
      <c r="DN6" s="35">
        <f t="shared" si="12"/>
        <v>22.6</v>
      </c>
      <c r="DO6" s="35">
        <f t="shared" si="12"/>
        <v>26.91</v>
      </c>
      <c r="DP6" s="35">
        <f t="shared" si="12"/>
        <v>26.81</v>
      </c>
      <c r="DQ6" s="35">
        <f t="shared" si="12"/>
        <v>26.06</v>
      </c>
      <c r="DR6" s="35">
        <f t="shared" si="12"/>
        <v>31.19</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0.57999999999999996</v>
      </c>
      <c r="ED6" s="34" t="str">
        <f>IF(ED7="","",IF(ED7="-","【-】","【"&amp;SUBSTITUTE(TEXT(ED7,"#,##0.00"),"-","△")&amp;"】"))</f>
        <v>【5.90】</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8" s="36" customFormat="1" x14ac:dyDescent="0.15">
      <c r="A7" s="28"/>
      <c r="B7" s="37">
        <v>2019</v>
      </c>
      <c r="C7" s="37">
        <v>33014</v>
      </c>
      <c r="D7" s="37">
        <v>46</v>
      </c>
      <c r="E7" s="37">
        <v>17</v>
      </c>
      <c r="F7" s="37">
        <v>1</v>
      </c>
      <c r="G7" s="37">
        <v>0</v>
      </c>
      <c r="H7" s="37" t="s">
        <v>96</v>
      </c>
      <c r="I7" s="37" t="s">
        <v>97</v>
      </c>
      <c r="J7" s="37" t="s">
        <v>98</v>
      </c>
      <c r="K7" s="37" t="s">
        <v>99</v>
      </c>
      <c r="L7" s="37" t="s">
        <v>100</v>
      </c>
      <c r="M7" s="37" t="s">
        <v>101</v>
      </c>
      <c r="N7" s="38" t="s">
        <v>102</v>
      </c>
      <c r="O7" s="38">
        <v>53.01</v>
      </c>
      <c r="P7" s="38">
        <v>57.18</v>
      </c>
      <c r="Q7" s="38">
        <v>88.97</v>
      </c>
      <c r="R7" s="38">
        <v>3080</v>
      </c>
      <c r="S7" s="38">
        <v>16385</v>
      </c>
      <c r="T7" s="38">
        <v>608.82000000000005</v>
      </c>
      <c r="U7" s="38">
        <v>26.91</v>
      </c>
      <c r="V7" s="38">
        <v>9299</v>
      </c>
      <c r="W7" s="38">
        <v>6.58</v>
      </c>
      <c r="X7" s="38">
        <v>1413.22</v>
      </c>
      <c r="Y7" s="38">
        <v>100.35</v>
      </c>
      <c r="Z7" s="38">
        <v>100.4</v>
      </c>
      <c r="AA7" s="38">
        <v>99.55</v>
      </c>
      <c r="AB7" s="38">
        <v>98.37</v>
      </c>
      <c r="AC7" s="38">
        <v>98.63</v>
      </c>
      <c r="AD7" s="38">
        <v>110.8</v>
      </c>
      <c r="AE7" s="38">
        <v>110.07</v>
      </c>
      <c r="AF7" s="38">
        <v>106.7</v>
      </c>
      <c r="AG7" s="38">
        <v>106.83</v>
      </c>
      <c r="AH7" s="38">
        <v>104.01</v>
      </c>
      <c r="AI7" s="38">
        <v>108.07</v>
      </c>
      <c r="AJ7" s="38">
        <v>0.97</v>
      </c>
      <c r="AK7" s="38">
        <v>0</v>
      </c>
      <c r="AL7" s="38">
        <v>1.88</v>
      </c>
      <c r="AM7" s="38">
        <v>6.17</v>
      </c>
      <c r="AN7" s="38">
        <v>13.34</v>
      </c>
      <c r="AO7" s="38">
        <v>31.45</v>
      </c>
      <c r="AP7" s="38">
        <v>31.4</v>
      </c>
      <c r="AQ7" s="38">
        <v>26.14</v>
      </c>
      <c r="AR7" s="38">
        <v>22.02</v>
      </c>
      <c r="AS7" s="38">
        <v>26.18</v>
      </c>
      <c r="AT7" s="38">
        <v>3.09</v>
      </c>
      <c r="AU7" s="38">
        <v>7.18</v>
      </c>
      <c r="AV7" s="38">
        <v>15.87</v>
      </c>
      <c r="AW7" s="38">
        <v>24.55</v>
      </c>
      <c r="AX7" s="38">
        <v>29.89</v>
      </c>
      <c r="AY7" s="38">
        <v>25.56</v>
      </c>
      <c r="AZ7" s="38">
        <v>70.16</v>
      </c>
      <c r="BA7" s="38">
        <v>79.709999999999994</v>
      </c>
      <c r="BB7" s="38">
        <v>68.290000000000006</v>
      </c>
      <c r="BC7" s="38">
        <v>68.040000000000006</v>
      </c>
      <c r="BD7" s="38">
        <v>57.3</v>
      </c>
      <c r="BE7" s="38">
        <v>69.540000000000006</v>
      </c>
      <c r="BF7" s="38">
        <v>138.18</v>
      </c>
      <c r="BG7" s="38">
        <v>129.51</v>
      </c>
      <c r="BH7" s="38">
        <v>117.72</v>
      </c>
      <c r="BI7" s="38">
        <v>381.05</v>
      </c>
      <c r="BJ7" s="38">
        <v>3604.39</v>
      </c>
      <c r="BK7" s="38">
        <v>1162.3599999999999</v>
      </c>
      <c r="BL7" s="38">
        <v>1047.6500000000001</v>
      </c>
      <c r="BM7" s="38">
        <v>1124.26</v>
      </c>
      <c r="BN7" s="38">
        <v>1048.23</v>
      </c>
      <c r="BO7" s="38">
        <v>807.75</v>
      </c>
      <c r="BP7" s="38">
        <v>682.51</v>
      </c>
      <c r="BQ7" s="38">
        <v>34.549999999999997</v>
      </c>
      <c r="BR7" s="38">
        <v>79.63</v>
      </c>
      <c r="BS7" s="38">
        <v>82.01</v>
      </c>
      <c r="BT7" s="38">
        <v>80.22</v>
      </c>
      <c r="BU7" s="38">
        <v>89.06</v>
      </c>
      <c r="BV7" s="38">
        <v>68.209999999999994</v>
      </c>
      <c r="BW7" s="38">
        <v>74.040000000000006</v>
      </c>
      <c r="BX7" s="38">
        <v>80.58</v>
      </c>
      <c r="BY7" s="38">
        <v>78.92</v>
      </c>
      <c r="BZ7" s="38">
        <v>86.94</v>
      </c>
      <c r="CA7" s="38">
        <v>100.34</v>
      </c>
      <c r="CB7" s="38">
        <v>428.36</v>
      </c>
      <c r="CC7" s="38">
        <v>186.15</v>
      </c>
      <c r="CD7" s="38">
        <v>192.31</v>
      </c>
      <c r="CE7" s="38">
        <v>199.59</v>
      </c>
      <c r="CF7" s="38">
        <v>165.19</v>
      </c>
      <c r="CG7" s="38">
        <v>250.84</v>
      </c>
      <c r="CH7" s="38">
        <v>235.61</v>
      </c>
      <c r="CI7" s="38">
        <v>216.21</v>
      </c>
      <c r="CJ7" s="38">
        <v>220.31</v>
      </c>
      <c r="CK7" s="38">
        <v>179.63</v>
      </c>
      <c r="CL7" s="38">
        <v>136.15</v>
      </c>
      <c r="CM7" s="38" t="s">
        <v>102</v>
      </c>
      <c r="CN7" s="38" t="s">
        <v>102</v>
      </c>
      <c r="CO7" s="38" t="s">
        <v>102</v>
      </c>
      <c r="CP7" s="38" t="s">
        <v>102</v>
      </c>
      <c r="CQ7" s="38" t="s">
        <v>102</v>
      </c>
      <c r="CR7" s="38">
        <v>49.39</v>
      </c>
      <c r="CS7" s="38">
        <v>49.25</v>
      </c>
      <c r="CT7" s="38">
        <v>50.24</v>
      </c>
      <c r="CU7" s="38">
        <v>49.68</v>
      </c>
      <c r="CV7" s="38">
        <v>55.55</v>
      </c>
      <c r="CW7" s="38">
        <v>59.64</v>
      </c>
      <c r="CX7" s="38">
        <v>79.98</v>
      </c>
      <c r="CY7" s="38">
        <v>82.11</v>
      </c>
      <c r="CZ7" s="38">
        <v>83.2</v>
      </c>
      <c r="DA7" s="38">
        <v>83.84</v>
      </c>
      <c r="DB7" s="38">
        <v>83.44</v>
      </c>
      <c r="DC7" s="38">
        <v>83.96</v>
      </c>
      <c r="DD7" s="38">
        <v>84.12</v>
      </c>
      <c r="DE7" s="38">
        <v>84.17</v>
      </c>
      <c r="DF7" s="38">
        <v>83.35</v>
      </c>
      <c r="DG7" s="38">
        <v>91.64</v>
      </c>
      <c r="DH7" s="38">
        <v>95.35</v>
      </c>
      <c r="DI7" s="38">
        <v>2.99</v>
      </c>
      <c r="DJ7" s="38">
        <v>6</v>
      </c>
      <c r="DK7" s="38">
        <v>10.41</v>
      </c>
      <c r="DL7" s="38">
        <v>11.17</v>
      </c>
      <c r="DM7" s="38">
        <v>13.73</v>
      </c>
      <c r="DN7" s="38">
        <v>22.6</v>
      </c>
      <c r="DO7" s="38">
        <v>26.91</v>
      </c>
      <c r="DP7" s="38">
        <v>26.81</v>
      </c>
      <c r="DQ7" s="38">
        <v>26.06</v>
      </c>
      <c r="DR7" s="38">
        <v>31.19</v>
      </c>
      <c r="DS7" s="38">
        <v>38.57</v>
      </c>
      <c r="DT7" s="38">
        <v>0</v>
      </c>
      <c r="DU7" s="38">
        <v>0</v>
      </c>
      <c r="DV7" s="38">
        <v>0</v>
      </c>
      <c r="DW7" s="38">
        <v>0</v>
      </c>
      <c r="DX7" s="38">
        <v>0</v>
      </c>
      <c r="DY7" s="38">
        <v>0</v>
      </c>
      <c r="DZ7" s="38">
        <v>0</v>
      </c>
      <c r="EA7" s="38">
        <v>0</v>
      </c>
      <c r="EB7" s="38">
        <v>0</v>
      </c>
      <c r="EC7" s="38">
        <v>0.57999999999999996</v>
      </c>
      <c r="ED7" s="38">
        <v>5.9</v>
      </c>
      <c r="EE7" s="38">
        <v>0</v>
      </c>
      <c r="EF7" s="38">
        <v>0</v>
      </c>
      <c r="EG7" s="38">
        <v>0</v>
      </c>
      <c r="EH7" s="38">
        <v>0</v>
      </c>
      <c r="EI7" s="38">
        <v>0</v>
      </c>
      <c r="EJ7" s="38">
        <v>0.15</v>
      </c>
      <c r="EK7" s="38">
        <v>0.1</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2020-12-04T02:24:20Z</dcterms:created>
  <dcterms:modified xsi:type="dcterms:W3CDTF">2021-01-18T05:44:02Z</dcterms:modified>
  <cp:category/>
</cp:coreProperties>
</file>