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20_上下水道課\02_経理係\13-2-4_経理_会計\経営比較分析表\上下水道\経営比較分析表（R1年度）\県へ提出\"/>
    </mc:Choice>
  </mc:AlternateContent>
  <workbookProtection workbookAlgorithmName="SHA-512" workbookHashValue="/8IF495tNfCOxt6hxbA6YZIDbocx1QTcHHGIDD3J83k5+/8M5dx4/Dn0qVdeMbdlVxFe5Zn2diU70Rnaiqli/g==" workbookSaltValue="UJdLl9Ez+jclcvCMgwi3j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<sst xmlns="http://schemas.openxmlformats.org/spreadsheetml/2006/main" count="247" uniqueCount="120">
  <si>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</si>
  <si>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</si>
  <si>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</si>
  <si>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</si>
  <si>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</si>
  <si>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</si>
  <si>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</si>
  <si>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</si>
  <si>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</si>
  <si>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</si>
  <si>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</si>
  <si>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</si>
  <si>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</si>
  <si>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</si>
  <si>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</si>
  <si>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</si>
  <si>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</si>
  <si>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</si>
  <si>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</si>
  <si>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</si>
  <si>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</si>
  <si>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</si>
  <si>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</si>
  <si>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</si>
  <si>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</si>
  <si>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</si>
  <si>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</si>
  <si>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</si>
  <si>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</si>
  <si>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</si>
  <si>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</si>
  <si>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</si>
  <si>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</si>
  <si>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</si>
  <si>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</si>
  <si>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</si>
  <si>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</si>
  <si>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</si>
  <si>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</si>
  <si>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</si>
  <si>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</si>
  <si>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</si>
  <si>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</si>
  <si>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</si>
  <si>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</si>
  <si>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</si>
  <si>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</si>
  <si>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</si>
  <si>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</si>
  <si>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</si>
  <si>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</si>
  <si>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</si>
  <si>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</si>
  <si>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</si>
  <si>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</si>
  <si>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</si>
  <si>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</si>
  <si>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</si>
  <si>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</si>
  <si>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</si>
  <si>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</si>
  <si>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</si>
  <si>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</si>
  <si>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</si>
  <si>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</si>
  <si>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</si>
  <si>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</si>
  <si>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</si>
  <si>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</si>
  <si>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</si>
  <si>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</si>
  <si>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</si>
  <si>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</si>
  <si>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</si>
  <si>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</si>
  <si>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</si>
  <si>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</si>
  <si>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</si>
  <si>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</si>
  <si>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</si>
  <si>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</si>
  <si>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</si>
  <si>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</si>
  <si>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</si>
  <si>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</si>
  <si>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</si>
  <si>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</si>
  <si>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</si>
  <si>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</si>
  <si>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</si>
  <si>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</si>
  <si>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</si>
  <si>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</si>
  <si>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</si>
  <si>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</si>
  <si>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</si>
  <si>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</si>
  <si>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</si>
  <si>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</si>
  <si>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</si>
  <si>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</si>
  <si>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</si>
  <si>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</si>
  <si>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</si>
  <si>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</si>
  <si>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</si>
  <si>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</si>
  <si>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</si>
  <si>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</si>
  <si>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</si>
  <si>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</si>
  <si>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</si>
  <si>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</si>
  <si>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</si>
  <si>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</si>
  <si>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</si>
  <si>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</si>
  <si>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特定地域生活排水事業については、市内全域において毎年整備を進めている。
　事業着手から15年が経過し、法定耐用年数（28年）の半分を経過したものもある。
　過去３年間の推移を見ると、戸別浄化槽の普及に伴い使用料収入は増加し続けているものの、①経常収支比率及び⑤経費回収率は減少傾向にある。また、⑥汚水処理原価が増加している。普及に伴う汚水処理費（薬品費、委託料）が増加しており、今後においては老朽化等に伴う修繕費の発生も見込まれる。
　更に、現在は使用料収入で汚水処理費を概ね賄うことができているものの、本事業の処理区域では人口減少が進んでおり、使用料収入への影響が懸念される。このことから、今後における安定経営の検討が必要である。
　本事業は令和２年度から地方公営企業法を適用する。安定経営を継続していくため、令和２年度以降には財政シミュレーションを行いながら、適正水準による使用料収入の確保、管理手法の見直し等による汚水処理費の抑制を検討する。令和３年度には経営戦略（改訂版）を策定し、早い段階で検討結果を実行する。
</t>
    <rPh sb="38" eb="40">
      <t>ジギョウ</t>
    </rPh>
    <rPh sb="40" eb="42">
      <t>チャクシュ</t>
    </rPh>
    <rPh sb="92" eb="94">
      <t>コベツ</t>
    </rPh>
    <rPh sb="219" eb="220">
      <t>サラ</t>
    </rPh>
    <rPh sb="274" eb="276">
      <t>シヨウ</t>
    </rPh>
    <rPh sb="276" eb="277">
      <t>リョウ</t>
    </rPh>
    <rPh sb="277" eb="279">
      <t>シュウニュウ</t>
    </rPh>
    <rPh sb="281" eb="283">
      <t>エイキョウ</t>
    </rPh>
    <rPh sb="284" eb="286">
      <t>ケネン</t>
    </rPh>
    <rPh sb="311" eb="313">
      <t>ヒツヨウ</t>
    </rPh>
    <phoneticPr fontId="4"/>
  </si>
  <si>
    <t>　１で示したとおり、供用開始から法定耐用年数の半分を経過した戸別浄化槽もある。今後においては老朽化に伴う修繕費の発生が見込まれるため、管理手法の見直し等を検討する必要がある。</t>
    <rPh sb="30" eb="32">
      <t>コベツ</t>
    </rPh>
    <rPh sb="32" eb="35">
      <t>ジョウカソウ</t>
    </rPh>
    <phoneticPr fontId="4"/>
  </si>
  <si>
    <t xml:space="preserve">　一般会計で企業債償還金を負担していることから、④企業債残高対事業規模比率に当該団体値は表れていない。本事業は現在も整備を継続していることから、企業債残高等の動向については注視していく必要がある。
　令和２年度の地方公営企業法適用後には、財務諸表（貸借対照表、損益計算書、キャッシュ・フロー計算書）の作成を通して経営状況が明確に表れる。安定経営と事業推進のバランスが求められることから、従来行ってきた管理手法等の見直し、適正な使用料及び一般会計繰入金のあり方に関する検討が急務である。
　戸別浄化槽については、汚水処理費の縮減が他事業と比較して困難となることが予想されるが、今後においては、１及び２で示した内容について着実に進めていく。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</si>
</sst>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C0-40E1-81D9-8A7D8DB2D8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BC0-40E1-81D9-8A7D8DB2D8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101.17</c:v>
                </c:pt>
                <c:pt idx="2">
                  <c:v>100</c:v>
                </c:pt>
                <c:pt idx="3">
                  <c:v>100</c:v>
                </c:pt>
                <c:pt idx="4">
                  <c:v>104.41</c:v>
                </c:pt>
              </c:numCache>
            </c:numRef>
          </c:val>
          <c:extLst>
            <c:ext xmlns:c16="http://schemas.microsoft.com/office/drawing/2014/chart" uri="{C3380CC4-5D6E-409C-BE32-E72D297353CC}">
              <c16:uniqueId val="{00000000-7009-4AB8-AC3D-A19ECF93EA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7009-4AB8-AC3D-A19ECF93EA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99.35</c:v>
                </c:pt>
                <c:pt idx="1">
                  <c:v>100</c:v>
                </c:pt>
                <c:pt idx="2">
                  <c:v>100</c:v>
                </c:pt>
                <c:pt idx="3">
                  <c:v>100</c:v>
                </c:pt>
                <c:pt idx="4">
                  <c:v>100</c:v>
                </c:pt>
              </c:numCache>
            </c:numRef>
          </c:val>
          <c:extLst>
            <c:ext xmlns:c16="http://schemas.microsoft.com/office/drawing/2014/chart" uri="{C3380CC4-5D6E-409C-BE32-E72D297353CC}">
              <c16:uniqueId val="{00000000-D0C9-4259-BD47-0E75FF6405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D0C9-4259-BD47-0E75FF6405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84.79</c:v>
                </c:pt>
                <c:pt idx="1">
                  <c:v>99.45</c:v>
                </c:pt>
                <c:pt idx="2">
                  <c:v>99.4</c:v>
                </c:pt>
                <c:pt idx="3">
                  <c:v>92.66</c:v>
                </c:pt>
                <c:pt idx="4">
                  <c:v>87.6</c:v>
                </c:pt>
              </c:numCache>
            </c:numRef>
          </c:val>
          <c:extLst>
            <c:ext xmlns:c16="http://schemas.microsoft.com/office/drawing/2014/chart" uri="{C3380CC4-5D6E-409C-BE32-E72D297353CC}">
              <c16:uniqueId val="{00000000-ECB2-4DF4-BD1B-7AEF98C82C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B2-4DF4-BD1B-7AEF98C82C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DF-472B-B7DA-5F9AABD43A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F-472B-B7DA-5F9AABD43A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24-49F0-955C-90FF790B4A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24-49F0-955C-90FF790B4A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07-441A-AEC6-7BAB2677FA4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07-441A-AEC6-7BAB2677FA4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33-4A64-82F8-0E84A97F37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33-4A64-82F8-0E84A97F37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F5-4E0B-B7EE-15F0F1EC959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A6F5-4E0B-B7EE-15F0F1EC959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81.099999999999994</c:v>
                </c:pt>
                <c:pt idx="1">
                  <c:v>100</c:v>
                </c:pt>
                <c:pt idx="2">
                  <c:v>96.94</c:v>
                </c:pt>
                <c:pt idx="3">
                  <c:v>80.569999999999993</c:v>
                </c:pt>
                <c:pt idx="4">
                  <c:v>78.31</c:v>
                </c:pt>
              </c:numCache>
            </c:numRef>
          </c:val>
          <c:extLst>
            <c:ext xmlns:c16="http://schemas.microsoft.com/office/drawing/2014/chart" uri="{C3380CC4-5D6E-409C-BE32-E72D297353CC}">
              <c16:uniqueId val="{00000000-0550-4667-8597-166B512DE1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0550-4667-8597-166B512DE1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255.52</c:v>
                </c:pt>
                <c:pt idx="1">
                  <c:v>210.68</c:v>
                </c:pt>
                <c:pt idx="2">
                  <c:v>209.84</c:v>
                </c:pt>
                <c:pt idx="3">
                  <c:v>251.38</c:v>
                </c:pt>
                <c:pt idx="4">
                  <c:v>238.61</c:v>
                </c:pt>
              </c:numCache>
            </c:numRef>
          </c:val>
          <c:extLst>
            <c:ext xmlns:c16="http://schemas.microsoft.com/office/drawing/2014/chart" uri="{C3380CC4-5D6E-409C-BE32-E72D297353CC}">
              <c16:uniqueId val="{00000000-C778-4526-BC4E-FF636F2403C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C778-4526-BC4E-FF636F2403C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八幡平市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25276</v>
      </c>
      <c r="AM8" s="51"/>
      <c r="AN8" s="51"/>
      <c r="AO8" s="51"/>
      <c r="AP8" s="51"/>
      <c r="AQ8" s="51"/>
      <c r="AR8" s="51"/>
      <c r="AS8" s="51"/>
      <c r="AT8" s="46">
        <f>データ!T6</f>
        <v>862.3</v>
      </c>
      <c r="AU8" s="46"/>
      <c r="AV8" s="46"/>
      <c r="AW8" s="46"/>
      <c r="AX8" s="46"/>
      <c r="AY8" s="46"/>
      <c r="AZ8" s="46"/>
      <c r="BA8" s="46"/>
      <c r="BB8" s="46">
        <f>データ!U6</f>
        <v>29.31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6.14</v>
      </c>
      <c r="Q10" s="46"/>
      <c r="R10" s="46"/>
      <c r="S10" s="46"/>
      <c r="T10" s="46"/>
      <c r="U10" s="46"/>
      <c r="V10" s="46"/>
      <c r="W10" s="46">
        <f>データ!Q6</f>
        <v>100</v>
      </c>
      <c r="X10" s="46"/>
      <c r="Y10" s="46"/>
      <c r="Z10" s="46"/>
      <c r="AA10" s="46"/>
      <c r="AB10" s="46"/>
      <c r="AC10" s="46"/>
      <c r="AD10" s="51">
        <f>データ!R6</f>
        <v>3960</v>
      </c>
      <c r="AE10" s="51"/>
      <c r="AF10" s="51"/>
      <c r="AG10" s="51"/>
      <c r="AH10" s="51"/>
      <c r="AI10" s="51"/>
      <c r="AJ10" s="51"/>
      <c r="AK10" s="2"/>
      <c r="AL10" s="51">
        <f>データ!V6</f>
        <v>1539</v>
      </c>
      <c r="AM10" s="51"/>
      <c r="AN10" s="51"/>
      <c r="AO10" s="51"/>
      <c r="AP10" s="51"/>
      <c r="AQ10" s="51"/>
      <c r="AR10" s="51"/>
      <c r="AS10" s="51"/>
      <c r="AT10" s="46">
        <f>データ!W6</f>
        <v>851.02</v>
      </c>
      <c r="AU10" s="46"/>
      <c r="AV10" s="46"/>
      <c r="AW10" s="46"/>
      <c r="AX10" s="46"/>
      <c r="AY10" s="46"/>
      <c r="AZ10" s="46"/>
      <c r="BA10" s="46"/>
      <c r="BB10" s="46">
        <f>データ!X6</f>
        <v>1.81</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118</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119</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44</v>
      </c>
      <c r="O86" s="26" t="str">
        <f>データ!EO6</f>
        <v>【-】</v>
      </c>
    </row>
  </sheetData>
  <sheetProtection algorithmName="SHA-512" hashValue="ldENAwhUqAJb4qnEaj1G4SHkztCg73d09/Gr25l7GWWMgROy3HElDHRqvapXjsRD3wsuwtUpRyY3iSYUDHqB3w==" saltValue="TJFZND8+eGJfViYHd0X/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32140</v>
      </c>
      <c r="D6" s="33">
        <f t="shared" si="3"/>
        <v>47</v>
      </c>
      <c r="E6" s="33">
        <f t="shared" si="3"/>
        <v>18</v>
      </c>
      <c r="F6" s="33">
        <f t="shared" si="3"/>
        <v>0</v>
      </c>
      <c r="G6" s="33">
        <f t="shared" si="3"/>
        <v>0</v>
      </c>
      <c r="H6" s="33" t="str">
        <f t="shared" si="3"/>
        <v>岩手県　八幡平市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6.14</v>
      </c>
      <c r="Q6" s="34">
        <f t="shared" si="3"/>
        <v>100</v>
      </c>
      <c r="R6" s="34">
        <f t="shared" si="3"/>
        <v>3960</v>
      </c>
      <c r="S6" s="34">
        <f t="shared" si="3"/>
        <v>25276</v>
      </c>
      <c r="T6" s="34">
        <f t="shared" si="3"/>
        <v>862.3</v>
      </c>
      <c r="U6" s="34">
        <f t="shared" si="3"/>
        <v>29.31</v>
      </c>
      <c r="V6" s="34">
        <f t="shared" si="3"/>
        <v>1539</v>
      </c>
      <c r="W6" s="34">
        <f t="shared" si="3"/>
        <v>851.02</v>
      </c>
      <c r="X6" s="34">
        <f t="shared" si="3"/>
        <v>1.81</v>
      </c>
      <c r="Y6" s="35">
        <f>IF(Y7="",NA(),Y7)</f>
        <v>84.79</v>
      </c>
      <c r="Z6" s="35">
        <f t="shared" ref="Z6:AH6" si="4">IF(Z7="",NA(),Z7)</f>
        <v>99.45</v>
      </c>
      <c r="AA6" s="35">
        <f t="shared" si="4"/>
        <v>99.4</v>
      </c>
      <c r="AB6" s="35">
        <f t="shared" si="4"/>
        <v>92.66</v>
      </c>
      <c r="AC6" s="35">
        <f t="shared" si="4"/>
        <v>87.6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81.099999999999994</v>
      </c>
      <c r="BR6" s="35">
        <f t="shared" ref="BR6:BZ6" si="8">IF(BR7="",NA(),BR7)</f>
        <v>100</v>
      </c>
      <c r="BS6" s="35">
        <f t="shared" si="8"/>
        <v>96.94</v>
      </c>
      <c r="BT6" s="35">
        <f t="shared" si="8"/>
        <v>80.569999999999993</v>
      </c>
      <c r="BU6" s="35">
        <f t="shared" si="8"/>
        <v>78.31</v>
      </c>
      <c r="BV6" s="35">
        <f t="shared" si="8"/>
        <v>57.03</v>
      </c>
      <c r="BW6" s="35">
        <f t="shared" si="8"/>
        <v>55.84</v>
      </c>
      <c r="BX6" s="35">
        <f t="shared" si="8"/>
        <v>57.08</v>
      </c>
      <c r="BY6" s="35">
        <f t="shared" si="8"/>
        <v>55.85</v>
      </c>
      <c r="BZ6" s="35">
        <f t="shared" si="8"/>
        <v>53.23</v>
      </c>
      <c r="CA6" s="34" t="str">
        <f>IF(CA7="","",IF(CA7="-","【-】","【"&amp;SUBSTITUTE(TEXT(CA7,"#,##0.00"),"-","△")&amp;"】"))</f>
        <v>【59.98】</v>
      </c>
      <c r="CB6" s="35">
        <f>IF(CB7="",NA(),CB7)</f>
        <v>255.52</v>
      </c>
      <c r="CC6" s="35">
        <f t="shared" ref="CC6:CK6" si="9">IF(CC7="",NA(),CC7)</f>
        <v>210.68</v>
      </c>
      <c r="CD6" s="35">
        <f t="shared" si="9"/>
        <v>209.84</v>
      </c>
      <c r="CE6" s="35">
        <f t="shared" si="9"/>
        <v>251.38</v>
      </c>
      <c r="CF6" s="35">
        <f t="shared" si="9"/>
        <v>238.61</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100</v>
      </c>
      <c r="CN6" s="35">
        <f t="shared" ref="CN6:CV6" si="10">IF(CN7="",NA(),CN7)</f>
        <v>101.17</v>
      </c>
      <c r="CO6" s="35">
        <f t="shared" si="10"/>
        <v>100</v>
      </c>
      <c r="CP6" s="35">
        <f t="shared" si="10"/>
        <v>100</v>
      </c>
      <c r="CQ6" s="35">
        <f t="shared" si="10"/>
        <v>104.41</v>
      </c>
      <c r="CR6" s="35">
        <f t="shared" si="10"/>
        <v>58.25</v>
      </c>
      <c r="CS6" s="35">
        <f t="shared" si="10"/>
        <v>61.55</v>
      </c>
      <c r="CT6" s="35">
        <f t="shared" si="10"/>
        <v>57.22</v>
      </c>
      <c r="CU6" s="35">
        <f t="shared" si="10"/>
        <v>54.93</v>
      </c>
      <c r="CV6" s="35">
        <f t="shared" si="10"/>
        <v>55.96</v>
      </c>
      <c r="CW6" s="34" t="str">
        <f>IF(CW7="","",IF(CW7="-","【-】","【"&amp;SUBSTITUTE(TEXT(CW7,"#,##0.00"),"-","△")&amp;"】"))</f>
        <v>【58.71】</v>
      </c>
      <c r="CX6" s="35">
        <f>IF(CX7="",NA(),CX7)</f>
        <v>99.35</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32140</v>
      </c>
      <c r="D7" s="37">
        <v>47</v>
      </c>
      <c r="E7" s="37">
        <v>18</v>
      </c>
      <c r="F7" s="37">
        <v>0</v>
      </c>
      <c r="G7" s="37">
        <v>0</v>
      </c>
      <c r="H7" s="37" t="s">
        <v>98</v>
      </c>
      <c r="I7" s="37" t="s">
        <v>99</v>
      </c>
      <c r="J7" s="37" t="s">
        <v>100</v>
      </c>
      <c r="K7" s="37" t="s">
        <v>101</v>
      </c>
      <c r="L7" s="37" t="s">
        <v>102</v>
      </c>
      <c r="M7" s="37" t="s">
        <v>103</v>
      </c>
      <c r="N7" s="38" t="s">
        <v>104</v>
      </c>
      <c r="O7" s="38" t="s">
        <v>105</v>
      </c>
      <c r="P7" s="38">
        <v>6.14</v>
      </c>
      <c r="Q7" s="38">
        <v>100</v>
      </c>
      <c r="R7" s="38">
        <v>3960</v>
      </c>
      <c r="S7" s="38">
        <v>25276</v>
      </c>
      <c r="T7" s="38">
        <v>862.3</v>
      </c>
      <c r="U7" s="38">
        <v>29.31</v>
      </c>
      <c r="V7" s="38">
        <v>1539</v>
      </c>
      <c r="W7" s="38">
        <v>851.02</v>
      </c>
      <c r="X7" s="38">
        <v>1.81</v>
      </c>
      <c r="Y7" s="38">
        <v>84.79</v>
      </c>
      <c r="Z7" s="38">
        <v>99.45</v>
      </c>
      <c r="AA7" s="38">
        <v>99.4</v>
      </c>
      <c r="AB7" s="38">
        <v>92.66</v>
      </c>
      <c r="AC7" s="38">
        <v>87.6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386.46</v>
      </c>
      <c r="BO7" s="38">
        <v>421.25</v>
      </c>
      <c r="BP7" s="38">
        <v>307.23</v>
      </c>
      <c r="BQ7" s="38">
        <v>81.099999999999994</v>
      </c>
      <c r="BR7" s="38">
        <v>100</v>
      </c>
      <c r="BS7" s="38">
        <v>96.94</v>
      </c>
      <c r="BT7" s="38">
        <v>80.569999999999993</v>
      </c>
      <c r="BU7" s="38">
        <v>78.31</v>
      </c>
      <c r="BV7" s="38">
        <v>57.03</v>
      </c>
      <c r="BW7" s="38">
        <v>55.84</v>
      </c>
      <c r="BX7" s="38">
        <v>57.08</v>
      </c>
      <c r="BY7" s="38">
        <v>55.85</v>
      </c>
      <c r="BZ7" s="38">
        <v>53.23</v>
      </c>
      <c r="CA7" s="38">
        <v>59.98</v>
      </c>
      <c r="CB7" s="38">
        <v>255.52</v>
      </c>
      <c r="CC7" s="38">
        <v>210.68</v>
      </c>
      <c r="CD7" s="38">
        <v>209.84</v>
      </c>
      <c r="CE7" s="38">
        <v>251.38</v>
      </c>
      <c r="CF7" s="38">
        <v>238.61</v>
      </c>
      <c r="CG7" s="38">
        <v>283.73</v>
      </c>
      <c r="CH7" s="38">
        <v>287.57</v>
      </c>
      <c r="CI7" s="38">
        <v>286.86</v>
      </c>
      <c r="CJ7" s="38">
        <v>287.91000000000003</v>
      </c>
      <c r="CK7" s="38">
        <v>283.3</v>
      </c>
      <c r="CL7" s="38">
        <v>272.98</v>
      </c>
      <c r="CM7" s="38">
        <v>100</v>
      </c>
      <c r="CN7" s="38">
        <v>101.17</v>
      </c>
      <c r="CO7" s="38">
        <v>100</v>
      </c>
      <c r="CP7" s="38">
        <v>100</v>
      </c>
      <c r="CQ7" s="38">
        <v>104.41</v>
      </c>
      <c r="CR7" s="38">
        <v>58.25</v>
      </c>
      <c r="CS7" s="38">
        <v>61.55</v>
      </c>
      <c r="CT7" s="38">
        <v>57.22</v>
      </c>
      <c r="CU7" s="38">
        <v>54.93</v>
      </c>
      <c r="CV7" s="38">
        <v>55.96</v>
      </c>
      <c r="CW7" s="38">
        <v>58.71</v>
      </c>
      <c r="CX7" s="38">
        <v>99.35</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hachimantaishi</cp:lastModifiedBy>
  <cp:lastPrinted>2021-01-26T06:12:10Z</cp:lastPrinted>
  <dcterms:created xsi:type="dcterms:W3CDTF">2020-12-04T03:15:13Z</dcterms:created>
  <dcterms:modified xsi:type="dcterms:W3CDTF">2021-01-26T06:32:56Z</dcterms:modified>
  <cp:category/>
</cp:coreProperties>
</file>