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2015\八幡平市共有\20_上下水道課\02_経理係\13-2-4_経理_会計\経営比較分析表\上下水道\経営比較分析表（R1年度）\県へ提出\"/>
    </mc:Choice>
  </mc:AlternateContent>
  <workbookProtection workbookAlgorithmName="SHA-512" workbookHashValue="agWpj4AJCSdgQrCQNjojUF4dtj5WG/65d80JhHVtIqjtbkXqWf5x+AAguMnnme/fbMrLIdO8JeIdcaSmFE/ZOQ==" workbookSaltValue="w/L6VS1hih3++z94Aqh3F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<sst xmlns="http://schemas.openxmlformats.org/spreadsheetml/2006/main" count="236" uniqueCount="120">
  <si>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</si>
  <si>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</si>
  <si>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</si>
  <si>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</si>
  <si>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</si>
  <si>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</si>
  <si>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</si>
  <si>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</si>
  <si>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</si>
  <si>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</si>
  <si>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</si>
  <si>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</si>
  <si>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</si>
  <si>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</si>
  <si>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</si>
  <si>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</si>
  <si>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</si>
  <si>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</si>
  <si>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</si>
  <si>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</si>
  <si>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</si>
  <si>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</si>
  <si>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</si>
  <si>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</si>
  <si>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</si>
  <si>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</si>
  <si>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</si>
  <si>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</si>
  <si>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</si>
  <si>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</si>
  <si>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</si>
  <si>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</si>
  <si>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</si>
  <si>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</si>
  <si>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</si>
  <si>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</si>
  <si>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</si>
  <si>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</si>
  <si>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</si>
  <si>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</si>
  <si>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</si>
  <si>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</si>
  <si>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</si>
  <si>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</si>
  <si>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</si>
  <si>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</si>
  <si>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</si>
  <si>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</si>
  <si>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</si>
  <si>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</si>
  <si>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</si>
  <si>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</si>
  <si>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</si>
  <si>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</si>
  <si>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</si>
  <si>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</si>
  <si>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</si>
  <si>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</si>
  <si>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</si>
  <si>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</si>
  <si>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</si>
  <si>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</si>
  <si>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</si>
  <si>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</si>
  <si>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</si>
  <si>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</si>
  <si>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</si>
  <si>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</si>
  <si>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</si>
  <si>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</si>
  <si>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</si>
  <si>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</si>
  <si>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</si>
  <si>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</si>
  <si>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</si>
  <si>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</si>
  <si>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</si>
  <si>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</si>
  <si>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</si>
  <si>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</si>
  <si>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</si>
  <si>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</si>
  <si>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</si>
  <si>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</si>
  <si>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</si>
  <si>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</si>
  <si>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</si>
  <si>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</si>
  <si>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</si>
  <si>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</si>
  <si>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</si>
  <si>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</si>
  <si>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</si>
  <si>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</si>
  <si>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</si>
  <si>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</si>
  <si>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</si>
  <si>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</si>
  <si>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八幡平市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</si>
  <si>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</si>
  <si>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</si>
  <si>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</si>
  <si>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</si>
  <si>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</si>
  <si>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</si>
  <si>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</si>
  <si>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</si>
  <si>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</si>
  <si>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</si>
  <si>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</si>
  <si>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</si>
  <si>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</si>
  <si>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</si>
  <si>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</si>
  <si>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</si>
  <si>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</si>
  <si>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</si>
  <si>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農業集落排水事業は概成し、平成29年度から処理場の機能強化事業（長寿命化事業）を実施している。
　過去５年間の推移を見ると、①経常収支比率及び⑤経費回収率は依然として低水準にある。使用料収入のみでは費用を賄えず、一般会計繰入金に依存した状態が続いている。
　また、僅かながらではあるが、接続戸数の増加に伴い、⑧水洗化率は増加傾向にあるものの、⑦施設利用率は依然として低水準のままである。水洗化人口の増加に伴い汚水処理費（動力費、薬品費等）の増加も見込まれるが、市内全域において人口減少が進んでおり、今後においては施設利用率の低下が危惧される。このことから、今後における安定経営の検討が急務である。なお、使用料については、平成29年度から緩和措置を講じながら、段階的に令和３年度までの５年間で統一を図る。
　本事業は令和２年度から地方公営企業法を適用する。安定経営を継続していくため、令和２年度以降には財政シミュレーションを行いながら、適正水準による使用料収入の確保、管理手法の見直し等による汚水処理費の抑制を検討する。令和３年度には経営戦略（改訂版）を策定し、早い段階で検討結果を実行する。
</t>
    <rPh sb="205" eb="207">
      <t>オスイ</t>
    </rPh>
    <rPh sb="207" eb="209">
      <t>ショリ</t>
    </rPh>
    <phoneticPr fontId="4"/>
  </si>
  <si>
    <t>　本事業は一部の処理区で供用開始から26年が経過しているが、現在においては管きょの更新が必要な段階ではない。③管きょ改善率は０％となっている。しかし、管きょにおける機械及び装置の修繕が発生している。機械及び装置について法定耐用年数が到来しているものもあり、今後において修繕費は更に増加することが見込まれる。
　一方、処理場については、平成29年度より、供用開始の早い地区から機能強化事業（長寿命化事業）に着手しており、計画的な修繕や更新を図っている。しかし、全ての処理場の長寿命化にはまだ時間を要する。処理場については、令和２年度に施設再編計画策定を実施する予定としている。機能強化事業の実施状況を踏まえながら、施設再編について検討する。</t>
    <rPh sb="5" eb="7">
      <t>イチブ</t>
    </rPh>
    <phoneticPr fontId="4"/>
  </si>
  <si>
    <t xml:space="preserve">　一般会計で企業債償還金を負担していることから、④企業債残高対事業規模比率に当該団体値は表れていない。本事業は現在、処理場の機能強化事業を実施していることから、企業債残高については注視していく必要がある。
　使用料の改定中であるものの、使用料収入の低さが事業経営に影響を及ぼしており、依然として厳しい経営状況である。
　令和２年度の地方公営企業法適用後には、財務諸表（貸借対照表、損益計算書、キャッシュ・フロー計算書）の作成を通して経営状況が明確に表れる。安定経営と事業推進のバランスが求められることから、従来行ってきた管理手法等の見直し、使用料及び一般会計繰入金に関する検討が必要である。
　今後においては、１及び２で示した内容について着実に進めていく。
</t>
    <rPh sb="150" eb="152">
      <t>ケイエイ</t>
    </rPh>
    <rPh sb="289" eb="2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</si>
</sst>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3-48DE-8C8E-D4F803FC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3-48DE-8C8E-D4F803FC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38.83</c:v>
                </c:pt>
                <c:pt idx="1">
                  <c:v>40.14</c:v>
                </c:pt>
                <c:pt idx="2">
                  <c:v>34.72</c:v>
                </c:pt>
                <c:pt idx="3">
                  <c:v>39.630000000000003</c:v>
                </c:pt>
                <c:pt idx="4">
                  <c:v>40.31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5-49BE-8241-C271F5AF4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5-49BE-8241-C271F5AF4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66.44</c:v>
                </c:pt>
                <c:pt idx="1">
                  <c:v>66.64</c:v>
                </c:pt>
                <c:pt idx="2">
                  <c:v>69.42</c:v>
                </c:pt>
                <c:pt idx="3">
                  <c:v>69.19</c:v>
                </c:pt>
                <c:pt idx="4">
                  <c:v>79.11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C-47F4-A9D7-2D7C1E6C1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C-47F4-A9D7-2D7C1E6C1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40.340000000000003</c:v>
                </c:pt>
                <c:pt idx="1">
                  <c:v>38.24</c:v>
                </c:pt>
                <c:pt idx="2">
                  <c:v>38.85</c:v>
                </c:pt>
                <c:pt idx="3">
                  <c:v>36.49</c:v>
                </c:pt>
                <c:pt idx="4">
                  <c:v>33.24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2-4ECC-B220-131BC4664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2-4ECC-B220-131BC4664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6-479D-9AAE-462D68FE2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C6-479D-9AAE-462D68FE2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D-4AA7-888A-F9B58A7C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D-4AA7-888A-F9B58A7C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8-4D32-ABD0-5C083CE4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8-4D32-ABD0-5C083CE4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7-452A-B335-D3703FF0D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97-452A-B335-D3703FF0D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D-4670-9AB5-E006664C3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D-4670-9AB5-E006664C3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46.79</c:v>
                </c:pt>
                <c:pt idx="2">
                  <c:v>36.72</c:v>
                </c:pt>
                <c:pt idx="3">
                  <c:v>17.579999999999998</c:v>
                </c:pt>
                <c:pt idx="4">
                  <c:v>16.95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4-44BE-85CF-E28110E48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4-44BE-85CF-E28110E48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877.01</c:v>
                </c:pt>
                <c:pt idx="1">
                  <c:v>340.36</c:v>
                </c:pt>
                <c:pt idx="2">
                  <c:v>438.03</c:v>
                </c:pt>
                <c:pt idx="3">
                  <c:v>970.1</c:v>
                </c:pt>
                <c:pt idx="4">
                  <c:v>858.8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9-4327-9234-F5A28201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9-4327-9234-F5A28201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U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岩手県　八幡平市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63">
        <f>データ!S6</f>
        <v>25276</v>
      </c>
      <c r="AM8" s="63"/>
      <c r="AN8" s="63"/>
      <c r="AO8" s="63"/>
      <c r="AP8" s="63"/>
      <c r="AQ8" s="63"/>
      <c r="AR8" s="63"/>
      <c r="AS8" s="63"/>
      <c r="AT8" s="62">
        <f>データ!T6</f>
        <v>862.3</v>
      </c>
      <c r="AU8" s="62"/>
      <c r="AV8" s="62"/>
      <c r="AW8" s="62"/>
      <c r="AX8" s="62"/>
      <c r="AY8" s="62"/>
      <c r="AZ8" s="62"/>
      <c r="BA8" s="62"/>
      <c r="BB8" s="62">
        <f>データ!U6</f>
        <v>29.31</v>
      </c>
      <c r="BC8" s="62"/>
      <c r="BD8" s="62"/>
      <c r="BE8" s="62"/>
      <c r="BF8" s="62"/>
      <c r="BG8" s="62"/>
      <c r="BH8" s="62"/>
      <c r="BI8" s="62"/>
      <c r="BJ8" s="3"/>
      <c r="BK8" s="3"/>
      <c r="BL8" s="64" t="s">
        <v>10</v>
      </c>
      <c r="BM8" s="65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2" t="str">
        <f>データ!N6</f>
        <v>-</v>
      </c>
      <c r="C10" s="62"/>
      <c r="D10" s="62"/>
      <c r="E10" s="62"/>
      <c r="F10" s="62"/>
      <c r="G10" s="62"/>
      <c r="H10" s="62"/>
      <c r="I10" s="62" t="str">
        <f>データ!O6</f>
        <v>該当数値なし</v>
      </c>
      <c r="J10" s="62"/>
      <c r="K10" s="62"/>
      <c r="L10" s="62"/>
      <c r="M10" s="62"/>
      <c r="N10" s="62"/>
      <c r="O10" s="62"/>
      <c r="P10" s="62">
        <f>データ!P6</f>
        <v>33.049999999999997</v>
      </c>
      <c r="Q10" s="62"/>
      <c r="R10" s="62"/>
      <c r="S10" s="62"/>
      <c r="T10" s="62"/>
      <c r="U10" s="62"/>
      <c r="V10" s="62"/>
      <c r="W10" s="62">
        <f>データ!Q6</f>
        <v>86.89</v>
      </c>
      <c r="X10" s="62"/>
      <c r="Y10" s="62"/>
      <c r="Z10" s="62"/>
      <c r="AA10" s="62"/>
      <c r="AB10" s="62"/>
      <c r="AC10" s="62"/>
      <c r="AD10" s="63">
        <f>データ!R6</f>
        <v>2690</v>
      </c>
      <c r="AE10" s="63"/>
      <c r="AF10" s="63"/>
      <c r="AG10" s="63"/>
      <c r="AH10" s="63"/>
      <c r="AI10" s="63"/>
      <c r="AJ10" s="63"/>
      <c r="AK10" s="2"/>
      <c r="AL10" s="63">
        <f>データ!V6</f>
        <v>8287</v>
      </c>
      <c r="AM10" s="63"/>
      <c r="AN10" s="63"/>
      <c r="AO10" s="63"/>
      <c r="AP10" s="63"/>
      <c r="AQ10" s="63"/>
      <c r="AR10" s="63"/>
      <c r="AS10" s="63"/>
      <c r="AT10" s="62">
        <f>データ!W6</f>
        <v>4.17</v>
      </c>
      <c r="AU10" s="62"/>
      <c r="AV10" s="62"/>
      <c r="AW10" s="62"/>
      <c r="AX10" s="62"/>
      <c r="AY10" s="62"/>
      <c r="AZ10" s="62"/>
      <c r="BA10" s="62"/>
      <c r="BB10" s="62">
        <f>データ!X6</f>
        <v>1987.29</v>
      </c>
      <c r="BC10" s="62"/>
      <c r="BD10" s="62"/>
      <c r="BE10" s="62"/>
      <c r="BF10" s="62"/>
      <c r="BG10" s="62"/>
      <c r="BH10" s="62"/>
      <c r="BI10" s="62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46" t="s">
        <v>26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49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117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6" t="s">
        <v>27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9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118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43" t="s">
        <v>28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4" t="s">
        <v>29</v>
      </c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87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119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66lTg3ZWy5ebmhAXO/wV0WLMPvX7+cIm4kri/puSxe12oSwGu1KwPus/WdkDmFR9iG5tTq2cDjbal14SxCsE3Q==" saltValue="f8JnjcTnjvdfBJoJasvbR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1" t="s">
        <v>54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55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56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58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59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60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61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62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63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64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65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66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67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68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32140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岩手県　八幡平市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33.049999999999997</v>
      </c>
      <c r="Q6" s="34">
        <f t="shared" si="3"/>
        <v>86.89</v>
      </c>
      <c r="R6" s="34">
        <f t="shared" si="3"/>
        <v>2690</v>
      </c>
      <c r="S6" s="34">
        <f t="shared" si="3"/>
        <v>25276</v>
      </c>
      <c r="T6" s="34">
        <f t="shared" si="3"/>
        <v>862.3</v>
      </c>
      <c r="U6" s="34">
        <f t="shared" si="3"/>
        <v>29.31</v>
      </c>
      <c r="V6" s="34">
        <f t="shared" si="3"/>
        <v>8287</v>
      </c>
      <c r="W6" s="34">
        <f t="shared" si="3"/>
        <v>4.17</v>
      </c>
      <c r="X6" s="34">
        <f t="shared" si="3"/>
        <v>1987.29</v>
      </c>
      <c r="Y6" s="35">
        <f>IF(Y7="",NA(),Y7)</f>
        <v>40.340000000000003</v>
      </c>
      <c r="Z6" s="35">
        <f t="shared" ref="Z6:AH6" si="4">IF(Z7="",NA(),Z7)</f>
        <v>38.24</v>
      </c>
      <c r="AA6" s="35">
        <f t="shared" si="4"/>
        <v>38.85</v>
      </c>
      <c r="AB6" s="35">
        <f t="shared" si="4"/>
        <v>36.49</v>
      </c>
      <c r="AC6" s="35">
        <f t="shared" si="4"/>
        <v>33.24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18.05</v>
      </c>
      <c r="BR6" s="35">
        <f t="shared" ref="BR6:BZ6" si="8">IF(BR7="",NA(),BR7)</f>
        <v>46.79</v>
      </c>
      <c r="BS6" s="35">
        <f t="shared" si="8"/>
        <v>36.72</v>
      </c>
      <c r="BT6" s="35">
        <f t="shared" si="8"/>
        <v>17.579999999999998</v>
      </c>
      <c r="BU6" s="35">
        <f t="shared" si="8"/>
        <v>16.95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877.01</v>
      </c>
      <c r="CC6" s="35">
        <f t="shared" ref="CC6:CK6" si="9">IF(CC7="",NA(),CC7)</f>
        <v>340.36</v>
      </c>
      <c r="CD6" s="35">
        <f t="shared" si="9"/>
        <v>438.03</v>
      </c>
      <c r="CE6" s="35">
        <f t="shared" si="9"/>
        <v>970.1</v>
      </c>
      <c r="CF6" s="35">
        <f t="shared" si="9"/>
        <v>858.8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38.83</v>
      </c>
      <c r="CN6" s="35">
        <f t="shared" ref="CN6:CV6" si="10">IF(CN7="",NA(),CN7)</f>
        <v>40.14</v>
      </c>
      <c r="CO6" s="35">
        <f t="shared" si="10"/>
        <v>34.72</v>
      </c>
      <c r="CP6" s="35">
        <f t="shared" si="10"/>
        <v>39.630000000000003</v>
      </c>
      <c r="CQ6" s="35">
        <f t="shared" si="10"/>
        <v>40.31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66.44</v>
      </c>
      <c r="CY6" s="35">
        <f t="shared" ref="CY6:DG6" si="11">IF(CY7="",NA(),CY7)</f>
        <v>66.64</v>
      </c>
      <c r="CZ6" s="35">
        <f t="shared" si="11"/>
        <v>69.42</v>
      </c>
      <c r="DA6" s="35">
        <f t="shared" si="11"/>
        <v>69.19</v>
      </c>
      <c r="DB6" s="35">
        <f t="shared" si="11"/>
        <v>79.11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32140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33.049999999999997</v>
      </c>
      <c r="Q7" s="38">
        <v>86.89</v>
      </c>
      <c r="R7" s="38">
        <v>2690</v>
      </c>
      <c r="S7" s="38">
        <v>25276</v>
      </c>
      <c r="T7" s="38">
        <v>862.3</v>
      </c>
      <c r="U7" s="38">
        <v>29.31</v>
      </c>
      <c r="V7" s="38">
        <v>8287</v>
      </c>
      <c r="W7" s="38">
        <v>4.17</v>
      </c>
      <c r="X7" s="38">
        <v>1987.29</v>
      </c>
      <c r="Y7" s="38">
        <v>40.340000000000003</v>
      </c>
      <c r="Z7" s="38">
        <v>38.24</v>
      </c>
      <c r="AA7" s="38">
        <v>38.85</v>
      </c>
      <c r="AB7" s="38">
        <v>36.49</v>
      </c>
      <c r="AC7" s="38">
        <v>33.24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18.05</v>
      </c>
      <c r="BR7" s="38">
        <v>46.79</v>
      </c>
      <c r="BS7" s="38">
        <v>36.72</v>
      </c>
      <c r="BT7" s="38">
        <v>17.579999999999998</v>
      </c>
      <c r="BU7" s="38">
        <v>16.95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877.01</v>
      </c>
      <c r="CC7" s="38">
        <v>340.36</v>
      </c>
      <c r="CD7" s="38">
        <v>438.03</v>
      </c>
      <c r="CE7" s="38">
        <v>970.1</v>
      </c>
      <c r="CF7" s="38">
        <v>858.8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38.83</v>
      </c>
      <c r="CN7" s="38">
        <v>40.14</v>
      </c>
      <c r="CO7" s="38">
        <v>34.72</v>
      </c>
      <c r="CP7" s="38">
        <v>39.630000000000003</v>
      </c>
      <c r="CQ7" s="38">
        <v>40.31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66.44</v>
      </c>
      <c r="CY7" s="38">
        <v>66.64</v>
      </c>
      <c r="CZ7" s="38">
        <v>69.42</v>
      </c>
      <c r="DA7" s="38">
        <v>69.19</v>
      </c>
      <c r="DB7" s="38">
        <v>79.11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hachimantaishi</cp:lastModifiedBy>
  <cp:lastPrinted>2021-01-26T06:15:54Z</cp:lastPrinted>
  <dcterms:created xsi:type="dcterms:W3CDTF">2020-12-04T02:59:37Z</dcterms:created>
  <dcterms:modified xsi:type="dcterms:W3CDTF">2021-01-26T06:32:44Z</dcterms:modified>
  <cp:category/>
</cp:coreProperties>
</file>