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2015\八幡平市共有\20_上下水道課\02_経理係\13-2-4_経理_会計\経営比較分析表\上下水道\経営比較分析表（R1年度）\県へ提出\"/>
    </mc:Choice>
  </mc:AlternateContent>
  <workbookProtection workbookAlgorithmName="SHA-512" workbookHashValue="pyJWjykQUFKUtOgHc1dGnKPIyUonQMEtLfRk91vTraJP91mNpz4cfN2xFFOI5nfa2Gg96RFf45vYvbh3OXBh9Q==" workbookSaltValue="u/A4j0zxTmPnQHFIuFIor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<sst xmlns="http://schemas.openxmlformats.org/spreadsheetml/2006/main" count="236" uniqueCount="120">
  <si>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</si>
  <si>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</si>
  <si>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</si>
  <si>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</si>
  <si>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</si>
  <si>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</si>
  <si>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</si>
  <si>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</si>
  <si>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</si>
  <si>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</si>
  <si>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</si>
  <si>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</si>
  <si>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</si>
  <si>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</si>
  <si>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</si>
  <si>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</si>
  <si>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</si>
  <si>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</si>
  <si>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</si>
  <si>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</si>
  <si>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</si>
  <si>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</si>
  <si>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</si>
  <si>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</si>
  <si>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</si>
  <si>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</si>
  <si>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</si>
  <si>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</si>
  <si>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</si>
  <si>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</si>
  <si>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</si>
  <si>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</si>
  <si>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</si>
  <si>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</si>
  <si>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</si>
  <si>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</si>
  <si>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</si>
  <si>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</si>
  <si>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</si>
  <si>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</si>
  <si>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</si>
  <si>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</si>
  <si>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</si>
  <si>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</si>
  <si>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</si>
  <si>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</si>
  <si>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</si>
  <si>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</si>
  <si>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</si>
  <si>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</si>
  <si>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</si>
  <si>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</si>
  <si>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</si>
  <si>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</si>
  <si>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</si>
  <si>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</si>
  <si>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</si>
  <si>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</si>
  <si>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</si>
  <si>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</si>
  <si>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</si>
  <si>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</si>
  <si>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</si>
  <si>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</si>
  <si>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</si>
  <si>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</si>
  <si>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</si>
  <si>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</si>
  <si>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</si>
  <si>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</si>
  <si>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</si>
  <si>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</si>
  <si>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</si>
  <si>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</si>
  <si>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</si>
  <si>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</si>
  <si>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</si>
  <si>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</si>
  <si>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</si>
  <si>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</si>
  <si>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</si>
  <si>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</si>
  <si>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</si>
  <si>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</si>
  <si>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</si>
  <si>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</si>
  <si>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</si>
  <si>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</si>
  <si>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</si>
  <si>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</si>
  <si>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</si>
  <si>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</si>
  <si>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</si>
  <si>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</si>
  <si>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</si>
  <si>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</si>
  <si>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</si>
  <si>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</si>
  <si>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</si>
  <si>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八幡平市</t>
  </si>
  <si>
    <t>法非適用</t>
  </si>
  <si>
    <t>下水道事業</t>
  </si>
  <si>
    <t>公共下水道</t>
  </si>
  <si>
    <t>Cd2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</si>
  <si>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</si>
  <si>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</si>
  <si>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</si>
  <si>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</si>
  <si>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</si>
  <si>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</si>
  <si>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</si>
  <si>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</si>
  <si>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</si>
  <si>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</si>
  <si>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</si>
  <si>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</si>
  <si>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</si>
  <si>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公共下水道事業は現在管きょ工事を進めており、今後も平成28年度に策定した「八幡平市汚水処理施設整備構想（アクションプラン）」に基づき事業を進めている。アクションプランでは、令和７年度の概成を目指す予定としているが、令和２年度の地方公営企業法適用に伴い、事業計画の見直しを実施している。
　過去５年間の推移を見ると、①経常収支比率及び⑤経費回収率は年度ごとに変動している。経営状態が安定せず、年度によっては使用料収入のみでは費用を賄えず、一般会計繰入金への依存が必要となることもある。
　また、⑧水洗化率は僅かながら増加傾向にあるものの、⑦施設利用率は依然として低水準のままである。本事業の処理区域は、市内でも人口が多い地区であり、今後も施設整備に伴う水洗化人口の増加は見込めるものの、一方では水洗化人口の増加に伴い汚水処理費（動力費、薬品費等）の増加も見込まれることから、今後における安定経営の検討が必要である。
　本事業は令和２年度から地方公営企業法を適用する。安定経営を継続していくため、令和２年度以降には財政シミュレーションを行いながら、適正水準による使用料収入の確保、管理手法の見直し等による汚水処理費の抑制を検討する。令和３年度には経営戦略（改訂版）を策定し、早い段階で検討結果を実行する。
</t>
    <rPh sb="401" eb="403">
      <t>ヒツヨウ</t>
    </rPh>
    <phoneticPr fontId="4"/>
  </si>
  <si>
    <t xml:space="preserve">　本事業は供用開始から16年が経過しているが、全体的には管きょの更新が必要な段階ではない。③管きょ改善率は僅かに発生しているが、他事業関連に伴う移設事業によるものである。
　しかし、管きょにおける機械及び装置の修繕が発生している。機械及び装置の中には法定耐用年数が到来している物もあり、今後において修繕費は更に増加することが見込まれる。更新時期を迎える機械及び装置や管きょ等の修繕への備えとして、アセットマネジメント（施設更新計画）の策定などを行い、施設の状況を勘案しながら、効率的な更新による更新費用の平準化・削減を図る必要がある。
</t>
    <rPh sb="122" eb="123">
      <t>ナカ</t>
    </rPh>
    <rPh sb="138" eb="139">
      <t>モノ</t>
    </rPh>
    <rPh sb="225" eb="227">
      <t>シセツ</t>
    </rPh>
    <rPh sb="228" eb="230">
      <t>ジョウキョウ</t>
    </rPh>
    <rPh sb="231" eb="233">
      <t>カンアン</t>
    </rPh>
    <rPh sb="238" eb="241">
      <t>コウリツテキ</t>
    </rPh>
    <rPh sb="242" eb="244">
      <t>コウシン</t>
    </rPh>
    <rPh sb="247" eb="249">
      <t>コウシン</t>
    </rPh>
    <rPh sb="249" eb="251">
      <t>ヒヨウ</t>
    </rPh>
    <rPh sb="252" eb="255">
      <t>ヘイジュンカ</t>
    </rPh>
    <rPh sb="256" eb="258">
      <t>サクゲン</t>
    </rPh>
    <rPh sb="259" eb="260">
      <t>ハカ</t>
    </rPh>
    <phoneticPr fontId="4"/>
  </si>
  <si>
    <t xml:space="preserve">　一般会計で企業債償還金を負担していることから、④企業債残高対事業規模比率に当該団体値は表れていない。本事業は現在も整備を継続していることから、企業債残高の動向については注視していく必要がある。
　また、使用料収入の低さが事業経営に影響を及ぼしており、依然として厳しい経営状況である。令和２年度の地方公営企業法適用後には、財務諸表（貸借対照表、損益計算書、キャッシュ・フロー計算書）の作成を通して経営状況が明確に表れる。安定経営と事業推進のバランスが求められることから、従来行ってきた管理手法等の見直し、適正な使用料及び一般会計繰入金のあり方に関する検討を行う。
　今後においては、１及び２で示した内容について着実に進めていく。
</t>
    <rPh sb="126" eb="128">
      <t>イゼン</t>
    </rPh>
    <rPh sb="134" eb="136">
      <t>ケイエイ</t>
    </rPh>
    <rPh sb="278" eb="279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</si>
</sst>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1.54</c:v>
                </c:pt>
                <c:pt idx="4" formatCode="#,##0.00;&quot;△&quot;#,##0.00;&quot;-&quot;">
                  <c:v>1.49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3-4877-A2C4-998438A3B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</c:v>
                </c:pt>
                <c:pt idx="1">
                  <c:v>0.19</c:v>
                </c:pt>
                <c:pt idx="2">
                  <c:v>7.0000000000000007E-2</c:v>
                </c:pt>
                <c:pt idx="3">
                  <c:v>0.56999999999999995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03-4877-A2C4-998438A3B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44.38</c:v>
                </c:pt>
                <c:pt idx="1">
                  <c:v>45.29</c:v>
                </c:pt>
                <c:pt idx="2">
                  <c:v>23.21</c:v>
                </c:pt>
                <c:pt idx="3">
                  <c:v>22.25</c:v>
                </c:pt>
                <c:pt idx="4">
                  <c:v>22.48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B-4771-AC6A-00BDCED9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39.869999999999997</c:v>
                </c:pt>
                <c:pt idx="1">
                  <c:v>41.28</c:v>
                </c:pt>
                <c:pt idx="2">
                  <c:v>41.45</c:v>
                </c:pt>
                <c:pt idx="3">
                  <c:v>36.97</c:v>
                </c:pt>
                <c:pt idx="4">
                  <c:v>49.27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8B-4771-AC6A-00BDCED9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77.19</c:v>
                </c:pt>
                <c:pt idx="1">
                  <c:v>78.78</c:v>
                </c:pt>
                <c:pt idx="2">
                  <c:v>80.16</c:v>
                </c:pt>
                <c:pt idx="3">
                  <c:v>81.599999999999994</c:v>
                </c:pt>
                <c:pt idx="4">
                  <c:v>83.1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8-4BB2-B223-E7F15BAFA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61.37</c:v>
                </c:pt>
                <c:pt idx="1">
                  <c:v>61.3</c:v>
                </c:pt>
                <c:pt idx="2">
                  <c:v>64.510000000000005</c:v>
                </c:pt>
                <c:pt idx="3">
                  <c:v>67.12</c:v>
                </c:pt>
                <c:pt idx="4">
                  <c:v>83.16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D8-4BB2-B223-E7F15BAFA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52.74</c:v>
                </c:pt>
                <c:pt idx="1">
                  <c:v>53.7</c:v>
                </c:pt>
                <c:pt idx="2">
                  <c:v>51.8</c:v>
                </c:pt>
                <c:pt idx="3">
                  <c:v>57.43</c:v>
                </c:pt>
                <c:pt idx="4">
                  <c:v>53.44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E-4D26-9289-1E11C4C0F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3E-4D26-9289-1E11C4C0F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D-4A41-B11D-527FD4CDE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DD-4A41-B11D-527FD4CDE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E-488D-BE3A-1E302A643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8E-488D-BE3A-1E302A643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A-4CB5-8A29-606F2C0E0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4A-4CB5-8A29-606F2C0E0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A-4910-BF04-720EFBC9A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5A-4910-BF04-720EFBC9A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0-4EE3-BAAC-EE2C646D5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1824.34</c:v>
                </c:pt>
                <c:pt idx="1">
                  <c:v>1604.64</c:v>
                </c:pt>
                <c:pt idx="2">
                  <c:v>1217.7</c:v>
                </c:pt>
                <c:pt idx="3">
                  <c:v>1689.65</c:v>
                </c:pt>
                <c:pt idx="4">
                  <c:v>1130.42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0-4EE3-BAAC-EE2C646D5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35.61</c:v>
                </c:pt>
                <c:pt idx="1">
                  <c:v>94.29</c:v>
                </c:pt>
                <c:pt idx="2">
                  <c:v>50.17</c:v>
                </c:pt>
                <c:pt idx="3">
                  <c:v>68.31</c:v>
                </c:pt>
                <c:pt idx="4">
                  <c:v>102.03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5-43C5-B518-CFE1B0E27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54.16</c:v>
                </c:pt>
                <c:pt idx="1">
                  <c:v>60.01</c:v>
                </c:pt>
                <c:pt idx="2">
                  <c:v>66.680000000000007</c:v>
                </c:pt>
                <c:pt idx="3">
                  <c:v>58.12</c:v>
                </c:pt>
                <c:pt idx="4">
                  <c:v>74.17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5-43C5-B518-CFE1B0E27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484.54</c:v>
                </c:pt>
                <c:pt idx="1">
                  <c:v>169.88</c:v>
                </c:pt>
                <c:pt idx="2">
                  <c:v>320</c:v>
                </c:pt>
                <c:pt idx="3">
                  <c:v>234.71</c:v>
                </c:pt>
                <c:pt idx="4">
                  <c:v>143.75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6-4898-928D-4BDD204AC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307.56</c:v>
                </c:pt>
                <c:pt idx="1">
                  <c:v>277.67</c:v>
                </c:pt>
                <c:pt idx="2">
                  <c:v>260.11</c:v>
                </c:pt>
                <c:pt idx="3">
                  <c:v>304.98</c:v>
                </c:pt>
                <c:pt idx="4">
                  <c:v>230.95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96-4898-928D-4BDD204AC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X10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岩手県　八幡平市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25276</v>
      </c>
      <c r="AM8" s="51"/>
      <c r="AN8" s="51"/>
      <c r="AO8" s="51"/>
      <c r="AP8" s="51"/>
      <c r="AQ8" s="51"/>
      <c r="AR8" s="51"/>
      <c r="AS8" s="51"/>
      <c r="AT8" s="46">
        <f>データ!T6</f>
        <v>862.3</v>
      </c>
      <c r="AU8" s="46"/>
      <c r="AV8" s="46"/>
      <c r="AW8" s="46"/>
      <c r="AX8" s="46"/>
      <c r="AY8" s="46"/>
      <c r="AZ8" s="46"/>
      <c r="BA8" s="46"/>
      <c r="BB8" s="46">
        <f>データ!U6</f>
        <v>29.31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26.1</v>
      </c>
      <c r="Q10" s="46"/>
      <c r="R10" s="46"/>
      <c r="S10" s="46"/>
      <c r="T10" s="46"/>
      <c r="U10" s="46"/>
      <c r="V10" s="46"/>
      <c r="W10" s="46">
        <f>データ!Q6</f>
        <v>100.48</v>
      </c>
      <c r="X10" s="46"/>
      <c r="Y10" s="46"/>
      <c r="Z10" s="46"/>
      <c r="AA10" s="46"/>
      <c r="AB10" s="46"/>
      <c r="AC10" s="46"/>
      <c r="AD10" s="51">
        <f>データ!R6</f>
        <v>2860</v>
      </c>
      <c r="AE10" s="51"/>
      <c r="AF10" s="51"/>
      <c r="AG10" s="51"/>
      <c r="AH10" s="51"/>
      <c r="AI10" s="51"/>
      <c r="AJ10" s="51"/>
      <c r="AK10" s="2"/>
      <c r="AL10" s="51">
        <f>データ!V6</f>
        <v>6544</v>
      </c>
      <c r="AM10" s="51"/>
      <c r="AN10" s="51"/>
      <c r="AO10" s="51"/>
      <c r="AP10" s="51"/>
      <c r="AQ10" s="51"/>
      <c r="AR10" s="51"/>
      <c r="AS10" s="51"/>
      <c r="AT10" s="46">
        <f>データ!W6</f>
        <v>3.63</v>
      </c>
      <c r="AU10" s="46"/>
      <c r="AV10" s="46"/>
      <c r="AW10" s="46"/>
      <c r="AX10" s="46"/>
      <c r="AY10" s="46"/>
      <c r="AZ10" s="46"/>
      <c r="BA10" s="46"/>
      <c r="BB10" s="46">
        <f>データ!X6</f>
        <v>1802.75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3" t="s">
        <v>22</v>
      </c>
      <c r="BM10" s="6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24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57" t="s">
        <v>26</v>
      </c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9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60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2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8" t="s">
        <v>117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8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8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8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8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8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8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8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8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8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8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8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8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8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8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8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8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8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8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8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8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8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80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8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8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8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8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8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8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8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8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8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8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7" t="s">
        <v>27</v>
      </c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9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0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2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8" t="s">
        <v>118</v>
      </c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8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8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8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8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8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8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8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8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8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8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8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8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8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8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80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8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8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8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80"/>
    </row>
    <row r="60" spans="1:78" ht="13.5" customHeight="1" x14ac:dyDescent="0.15">
      <c r="A60" s="2"/>
      <c r="B60" s="54" t="s">
        <v>28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78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80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78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8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8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8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7" t="s">
        <v>29</v>
      </c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9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0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2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8" t="s">
        <v>119</v>
      </c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8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8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8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8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8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8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8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8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8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8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8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8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8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8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8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8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8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8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80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78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80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78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80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78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8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1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【682.51】</v>
      </c>
      <c r="I86" s="26" t="str">
        <f>データ!CA6</f>
        <v>【100.34】</v>
      </c>
      <c r="J86" s="26" t="str">
        <f>データ!CL6</f>
        <v>【136.15】</v>
      </c>
      <c r="K86" s="26" t="str">
        <f>データ!CW6</f>
        <v>【59.64】</v>
      </c>
      <c r="L86" s="26" t="str">
        <f>データ!DH6</f>
        <v>【95.35】</v>
      </c>
      <c r="M86" s="26" t="s">
        <v>44</v>
      </c>
      <c r="N86" s="26" t="s">
        <v>45</v>
      </c>
      <c r="O86" s="26" t="str">
        <f>データ!EO6</f>
        <v>【0.22】</v>
      </c>
    </row>
  </sheetData>
  <sheetProtection algorithmName="SHA-512" hashValue="EB1Ew56JKZAHWrgap79R7cvT7pDiJi9uWLRBcHBpHDOGLydJgX2vI3QWBUZs3XIeundvUBJ0l/pEANH5YWQu9w==" saltValue="RHh5SdW2rJN7CTBpMn+Ku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1" t="s">
        <v>55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77" t="s">
        <v>56</v>
      </c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 t="s">
        <v>57</v>
      </c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  <c r="Y4" s="70" t="s">
        <v>59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 t="s">
        <v>60</v>
      </c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61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 t="s">
        <v>62</v>
      </c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 t="s">
        <v>63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 t="s">
        <v>64</v>
      </c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 t="s">
        <v>65</v>
      </c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 t="s">
        <v>66</v>
      </c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 t="s">
        <v>67</v>
      </c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 t="s">
        <v>68</v>
      </c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 t="s">
        <v>69</v>
      </c>
      <c r="EF4" s="70"/>
      <c r="EG4" s="70"/>
      <c r="EH4" s="70"/>
      <c r="EI4" s="70"/>
      <c r="EJ4" s="70"/>
      <c r="EK4" s="70"/>
      <c r="EL4" s="70"/>
      <c r="EM4" s="70"/>
      <c r="EN4" s="70"/>
      <c r="EO4" s="70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2019</v>
      </c>
      <c r="C6" s="33">
        <f t="shared" ref="C6:X6" si="3">C7</f>
        <v>32140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岩手県　八幡平市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26.1</v>
      </c>
      <c r="Q6" s="34">
        <f t="shared" si="3"/>
        <v>100.48</v>
      </c>
      <c r="R6" s="34">
        <f t="shared" si="3"/>
        <v>2860</v>
      </c>
      <c r="S6" s="34">
        <f t="shared" si="3"/>
        <v>25276</v>
      </c>
      <c r="T6" s="34">
        <f t="shared" si="3"/>
        <v>862.3</v>
      </c>
      <c r="U6" s="34">
        <f t="shared" si="3"/>
        <v>29.31</v>
      </c>
      <c r="V6" s="34">
        <f t="shared" si="3"/>
        <v>6544</v>
      </c>
      <c r="W6" s="34">
        <f t="shared" si="3"/>
        <v>3.63</v>
      </c>
      <c r="X6" s="34">
        <f t="shared" si="3"/>
        <v>1802.75</v>
      </c>
      <c r="Y6" s="35">
        <f>IF(Y7="",NA(),Y7)</f>
        <v>52.74</v>
      </c>
      <c r="Z6" s="35">
        <f t="shared" ref="Z6:AH6" si="4">IF(Z7="",NA(),Z7)</f>
        <v>53.7</v>
      </c>
      <c r="AA6" s="35">
        <f t="shared" si="4"/>
        <v>51.8</v>
      </c>
      <c r="AB6" s="35">
        <f t="shared" si="4"/>
        <v>57.43</v>
      </c>
      <c r="AC6" s="35">
        <f t="shared" si="4"/>
        <v>53.44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1824.34</v>
      </c>
      <c r="BL6" s="35">
        <f t="shared" si="7"/>
        <v>1604.64</v>
      </c>
      <c r="BM6" s="35">
        <f t="shared" si="7"/>
        <v>1217.7</v>
      </c>
      <c r="BN6" s="35">
        <f t="shared" si="7"/>
        <v>1689.65</v>
      </c>
      <c r="BO6" s="35">
        <f t="shared" si="7"/>
        <v>1130.42</v>
      </c>
      <c r="BP6" s="34" t="str">
        <f>IF(BP7="","",IF(BP7="-","【-】","【"&amp;SUBSTITUTE(TEXT(BP7,"#,##0.00"),"-","△")&amp;"】"))</f>
        <v>【682.51】</v>
      </c>
      <c r="BQ6" s="35">
        <f>IF(BQ7="",NA(),BQ7)</f>
        <v>35.61</v>
      </c>
      <c r="BR6" s="35">
        <f t="shared" ref="BR6:BZ6" si="8">IF(BR7="",NA(),BR7)</f>
        <v>94.29</v>
      </c>
      <c r="BS6" s="35">
        <f t="shared" si="8"/>
        <v>50.17</v>
      </c>
      <c r="BT6" s="35">
        <f t="shared" si="8"/>
        <v>68.31</v>
      </c>
      <c r="BU6" s="35">
        <f t="shared" si="8"/>
        <v>102.03</v>
      </c>
      <c r="BV6" s="35">
        <f t="shared" si="8"/>
        <v>54.16</v>
      </c>
      <c r="BW6" s="35">
        <f t="shared" si="8"/>
        <v>60.01</v>
      </c>
      <c r="BX6" s="35">
        <f t="shared" si="8"/>
        <v>66.680000000000007</v>
      </c>
      <c r="BY6" s="35">
        <f t="shared" si="8"/>
        <v>58.12</v>
      </c>
      <c r="BZ6" s="35">
        <f t="shared" si="8"/>
        <v>74.17</v>
      </c>
      <c r="CA6" s="34" t="str">
        <f>IF(CA7="","",IF(CA7="-","【-】","【"&amp;SUBSTITUTE(TEXT(CA7,"#,##0.00"),"-","△")&amp;"】"))</f>
        <v>【100.34】</v>
      </c>
      <c r="CB6" s="35">
        <f>IF(CB7="",NA(),CB7)</f>
        <v>484.54</v>
      </c>
      <c r="CC6" s="35">
        <f t="shared" ref="CC6:CK6" si="9">IF(CC7="",NA(),CC7)</f>
        <v>169.88</v>
      </c>
      <c r="CD6" s="35">
        <f t="shared" si="9"/>
        <v>320</v>
      </c>
      <c r="CE6" s="35">
        <f t="shared" si="9"/>
        <v>234.71</v>
      </c>
      <c r="CF6" s="35">
        <f t="shared" si="9"/>
        <v>143.75</v>
      </c>
      <c r="CG6" s="35">
        <f t="shared" si="9"/>
        <v>307.56</v>
      </c>
      <c r="CH6" s="35">
        <f t="shared" si="9"/>
        <v>277.67</v>
      </c>
      <c r="CI6" s="35">
        <f t="shared" si="9"/>
        <v>260.11</v>
      </c>
      <c r="CJ6" s="35">
        <f t="shared" si="9"/>
        <v>304.98</v>
      </c>
      <c r="CK6" s="35">
        <f t="shared" si="9"/>
        <v>230.95</v>
      </c>
      <c r="CL6" s="34" t="str">
        <f>IF(CL7="","",IF(CL7="-","【-】","【"&amp;SUBSTITUTE(TEXT(CL7,"#,##0.00"),"-","△")&amp;"】"))</f>
        <v>【136.15】</v>
      </c>
      <c r="CM6" s="35">
        <f>IF(CM7="",NA(),CM7)</f>
        <v>44.38</v>
      </c>
      <c r="CN6" s="35">
        <f t="shared" ref="CN6:CV6" si="10">IF(CN7="",NA(),CN7)</f>
        <v>45.29</v>
      </c>
      <c r="CO6" s="35">
        <f t="shared" si="10"/>
        <v>23.21</v>
      </c>
      <c r="CP6" s="35">
        <f t="shared" si="10"/>
        <v>22.25</v>
      </c>
      <c r="CQ6" s="35">
        <f t="shared" si="10"/>
        <v>22.48</v>
      </c>
      <c r="CR6" s="35">
        <f t="shared" si="10"/>
        <v>39.869999999999997</v>
      </c>
      <c r="CS6" s="35">
        <f t="shared" si="10"/>
        <v>41.28</v>
      </c>
      <c r="CT6" s="35">
        <f t="shared" si="10"/>
        <v>41.45</v>
      </c>
      <c r="CU6" s="35">
        <f t="shared" si="10"/>
        <v>36.97</v>
      </c>
      <c r="CV6" s="35">
        <f t="shared" si="10"/>
        <v>49.27</v>
      </c>
      <c r="CW6" s="34" t="str">
        <f>IF(CW7="","",IF(CW7="-","【-】","【"&amp;SUBSTITUTE(TEXT(CW7,"#,##0.00"),"-","△")&amp;"】"))</f>
        <v>【59.64】</v>
      </c>
      <c r="CX6" s="35">
        <f>IF(CX7="",NA(),CX7)</f>
        <v>77.19</v>
      </c>
      <c r="CY6" s="35">
        <f t="shared" ref="CY6:DG6" si="11">IF(CY7="",NA(),CY7)</f>
        <v>78.78</v>
      </c>
      <c r="CZ6" s="35">
        <f t="shared" si="11"/>
        <v>80.16</v>
      </c>
      <c r="DA6" s="35">
        <f t="shared" si="11"/>
        <v>81.599999999999994</v>
      </c>
      <c r="DB6" s="35">
        <f t="shared" si="11"/>
        <v>83.1</v>
      </c>
      <c r="DC6" s="35">
        <f t="shared" si="11"/>
        <v>61.37</v>
      </c>
      <c r="DD6" s="35">
        <f t="shared" si="11"/>
        <v>61.3</v>
      </c>
      <c r="DE6" s="35">
        <f t="shared" si="11"/>
        <v>64.510000000000005</v>
      </c>
      <c r="DF6" s="35">
        <f t="shared" si="11"/>
        <v>67.12</v>
      </c>
      <c r="DG6" s="35">
        <f t="shared" si="11"/>
        <v>83.16</v>
      </c>
      <c r="DH6" s="34" t="str">
        <f>IF(DH7="","",IF(DH7="-","【-】","【"&amp;SUBSTITUTE(TEXT(DH7,"#,##0.00"),"-","△")&amp;"】"))</f>
        <v>【95.35】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1.54</v>
      </c>
      <c r="EI6" s="35">
        <f t="shared" si="14"/>
        <v>1.49</v>
      </c>
      <c r="EJ6" s="35">
        <f t="shared" si="14"/>
        <v>0.2</v>
      </c>
      <c r="EK6" s="35">
        <f t="shared" si="14"/>
        <v>0.19</v>
      </c>
      <c r="EL6" s="35">
        <f t="shared" si="14"/>
        <v>7.0000000000000007E-2</v>
      </c>
      <c r="EM6" s="35">
        <f t="shared" si="14"/>
        <v>0.56999999999999995</v>
      </c>
      <c r="EN6" s="35">
        <f t="shared" si="14"/>
        <v>0.1</v>
      </c>
      <c r="EO6" s="34" t="str">
        <f>IF(EO7="","",IF(EO7="-","【-】","【"&amp;SUBSTITUTE(TEXT(EO7,"#,##0.00"),"-","△")&amp;"】"))</f>
        <v>【0.22】</v>
      </c>
    </row>
    <row r="7" spans="1:145" s="36" customFormat="1" x14ac:dyDescent="0.15">
      <c r="A7" s="28"/>
      <c r="B7" s="37">
        <v>2019</v>
      </c>
      <c r="C7" s="37">
        <v>32140</v>
      </c>
      <c r="D7" s="37">
        <v>47</v>
      </c>
      <c r="E7" s="37">
        <v>17</v>
      </c>
      <c r="F7" s="37">
        <v>1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26.1</v>
      </c>
      <c r="Q7" s="38">
        <v>100.48</v>
      </c>
      <c r="R7" s="38">
        <v>2860</v>
      </c>
      <c r="S7" s="38">
        <v>25276</v>
      </c>
      <c r="T7" s="38">
        <v>862.3</v>
      </c>
      <c r="U7" s="38">
        <v>29.31</v>
      </c>
      <c r="V7" s="38">
        <v>6544</v>
      </c>
      <c r="W7" s="38">
        <v>3.63</v>
      </c>
      <c r="X7" s="38">
        <v>1802.75</v>
      </c>
      <c r="Y7" s="38">
        <v>52.74</v>
      </c>
      <c r="Z7" s="38">
        <v>53.7</v>
      </c>
      <c r="AA7" s="38">
        <v>51.8</v>
      </c>
      <c r="AB7" s="38">
        <v>57.43</v>
      </c>
      <c r="AC7" s="38">
        <v>53.44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1824.34</v>
      </c>
      <c r="BL7" s="38">
        <v>1604.64</v>
      </c>
      <c r="BM7" s="38">
        <v>1217.7</v>
      </c>
      <c r="BN7" s="38">
        <v>1689.65</v>
      </c>
      <c r="BO7" s="38">
        <v>1130.42</v>
      </c>
      <c r="BP7" s="38">
        <v>682.51</v>
      </c>
      <c r="BQ7" s="38">
        <v>35.61</v>
      </c>
      <c r="BR7" s="38">
        <v>94.29</v>
      </c>
      <c r="BS7" s="38">
        <v>50.17</v>
      </c>
      <c r="BT7" s="38">
        <v>68.31</v>
      </c>
      <c r="BU7" s="38">
        <v>102.03</v>
      </c>
      <c r="BV7" s="38">
        <v>54.16</v>
      </c>
      <c r="BW7" s="38">
        <v>60.01</v>
      </c>
      <c r="BX7" s="38">
        <v>66.680000000000007</v>
      </c>
      <c r="BY7" s="38">
        <v>58.12</v>
      </c>
      <c r="BZ7" s="38">
        <v>74.17</v>
      </c>
      <c r="CA7" s="38">
        <v>100.34</v>
      </c>
      <c r="CB7" s="38">
        <v>484.54</v>
      </c>
      <c r="CC7" s="38">
        <v>169.88</v>
      </c>
      <c r="CD7" s="38">
        <v>320</v>
      </c>
      <c r="CE7" s="38">
        <v>234.71</v>
      </c>
      <c r="CF7" s="38">
        <v>143.75</v>
      </c>
      <c r="CG7" s="38">
        <v>307.56</v>
      </c>
      <c r="CH7" s="38">
        <v>277.67</v>
      </c>
      <c r="CI7" s="38">
        <v>260.11</v>
      </c>
      <c r="CJ7" s="38">
        <v>304.98</v>
      </c>
      <c r="CK7" s="38">
        <v>230.95</v>
      </c>
      <c r="CL7" s="38">
        <v>136.15</v>
      </c>
      <c r="CM7" s="38">
        <v>44.38</v>
      </c>
      <c r="CN7" s="38">
        <v>45.29</v>
      </c>
      <c r="CO7" s="38">
        <v>23.21</v>
      </c>
      <c r="CP7" s="38">
        <v>22.25</v>
      </c>
      <c r="CQ7" s="38">
        <v>22.48</v>
      </c>
      <c r="CR7" s="38">
        <v>39.869999999999997</v>
      </c>
      <c r="CS7" s="38">
        <v>41.28</v>
      </c>
      <c r="CT7" s="38">
        <v>41.45</v>
      </c>
      <c r="CU7" s="38">
        <v>36.97</v>
      </c>
      <c r="CV7" s="38">
        <v>49.27</v>
      </c>
      <c r="CW7" s="38">
        <v>59.64</v>
      </c>
      <c r="CX7" s="38">
        <v>77.19</v>
      </c>
      <c r="CY7" s="38">
        <v>78.78</v>
      </c>
      <c r="CZ7" s="38">
        <v>80.16</v>
      </c>
      <c r="DA7" s="38">
        <v>81.599999999999994</v>
      </c>
      <c r="DB7" s="38">
        <v>83.1</v>
      </c>
      <c r="DC7" s="38">
        <v>61.37</v>
      </c>
      <c r="DD7" s="38">
        <v>61.3</v>
      </c>
      <c r="DE7" s="38">
        <v>64.510000000000005</v>
      </c>
      <c r="DF7" s="38">
        <v>67.12</v>
      </c>
      <c r="DG7" s="38">
        <v>83.16</v>
      </c>
      <c r="DH7" s="38">
        <v>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1.54</v>
      </c>
      <c r="EI7" s="38">
        <v>1.49</v>
      </c>
      <c r="EJ7" s="38">
        <v>0.2</v>
      </c>
      <c r="EK7" s="38">
        <v>0.19</v>
      </c>
      <c r="EL7" s="38">
        <v>7.0000000000000007E-2</v>
      </c>
      <c r="EM7" s="38">
        <v>0.56999999999999995</v>
      </c>
      <c r="EN7" s="38">
        <v>0.1</v>
      </c>
      <c r="EO7" s="38">
        <v>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hachimantaishi</cp:lastModifiedBy>
  <cp:lastPrinted>2021-01-26T06:13:02Z</cp:lastPrinted>
  <dcterms:created xsi:type="dcterms:W3CDTF">2020-12-04T02:42:22Z</dcterms:created>
  <dcterms:modified xsi:type="dcterms:W3CDTF">2021-01-26T06:32:04Z</dcterms:modified>
  <cp:category/>
</cp:coreProperties>
</file>