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X:\下水道課外付けHDD\財政\経営比較分析表\R02（R01決算分）\提出\"/>
    </mc:Choice>
  </mc:AlternateContent>
  <xr:revisionPtr revIDLastSave="0" documentId="13_ncr:1_{B136E35E-97AC-499A-A775-A0F24740BD42}" xr6:coauthVersionLast="40" xr6:coauthVersionMax="40" xr10:uidLastSave="{00000000-0000-0000-0000-000000000000}"/>
  <workbookProtection workbookAlgorithmName="SHA-512" workbookHashValue="z4SPJpLI47lHqh6UDVjxYRsOwaJds07XxJE6SfhuaMhP0tp1SZtAJVunraVqE1Tt8IGtssB8NtDzpl6oWQhzXQ==" workbookSaltValue="UsNi2sEC0XO8mqc5pEglBw=="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W10" i="4"/>
  <c r="P10" i="4"/>
  <c r="I10" i="4"/>
  <c r="AT8" i="4"/>
  <c r="W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<sst xmlns="http://schemas.openxmlformats.org/spreadsheetml/2006/main" count="236" uniqueCount="120">
  <si>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</si>
  <si>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</si>
  <si>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</si>
  <si>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</si>
  <si>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</si>
  <si>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</si>
  <si>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</si>
  <si>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</si>
  <si>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</si>
  <si>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</si>
  <si>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</si>
  <si>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</si>
  <si>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</si>
  <si>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</si>
  <si>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</si>
  <si>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</si>
  <si>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</si>
  <si>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</si>
  <si>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</si>
  <si>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</si>
  <si>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</si>
  <si>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</si>
  <si>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</si>
  <si>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</si>
  <si>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</si>
  <si>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</si>
  <si>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</si>
  <si>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</si>
  <si>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</si>
  <si>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</si>
  <si>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</si>
  <si>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</si>
  <si>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</si>
  <si>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</si>
  <si>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</si>
  <si>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</si>
  <si>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</si>
  <si>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</si>
  <si>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</si>
  <si>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</si>
  <si>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</si>
  <si>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</si>
  <si>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</si>
  <si>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</si>
  <si>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</si>
  <si>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</si>
  <si>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</si>
  <si>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</si>
  <si>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</si>
  <si>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</si>
  <si>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</si>
  <si>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</si>
  <si>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</si>
  <si>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</si>
  <si>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</si>
  <si>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</si>
  <si>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</si>
  <si>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</si>
  <si>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</si>
  <si>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</si>
  <si>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</si>
  <si>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</si>
  <si>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</si>
  <si>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</si>
  <si>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</si>
  <si>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</si>
  <si>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</si>
  <si>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</si>
  <si>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</si>
  <si>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</si>
  <si>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</si>
  <si>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</si>
  <si>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</si>
  <si>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</si>
  <si>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</si>
  <si>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</si>
  <si>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</si>
  <si>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</si>
  <si>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</si>
  <si>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</si>
  <si>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</si>
  <si>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</si>
  <si>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</si>
  <si>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</si>
  <si>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</si>
  <si>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</si>
  <si>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</si>
  <si>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</si>
  <si>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</si>
  <si>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</si>
  <si>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</si>
  <si>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</si>
  <si>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</si>
  <si>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</si>
  <si>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</si>
  <si>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</si>
  <si>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</si>
  <si>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</si>
  <si>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</si>
  <si>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</si>
  <si>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</si>
  <si>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</si>
  <si>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</si>
  <si>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</si>
  <si>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</si>
  <si>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</si>
  <si>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</si>
  <si>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</si>
  <si>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</si>
  <si>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</si>
  <si>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</si>
  <si>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</si>
  <si>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</si>
  <si>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</si>
  <si>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</si>
  <si>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</si>
  <si>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</si>
  <si>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処理場、ポンプ場は長寿命化計画による計画的な更新で費用の平準化と財政負担軽減に努める。
　令和２年度よりストックマネジメント計画の策定に着手し、それを基に計画的に更新していく予定。管渠は整備後20年未満で健全なため改築更新は未実施だが、良好な状態を維持するため適切な管理を行う。</t>
    <rPh sb="1" eb="4">
      <t>ショリジョウ</t>
    </rPh>
    <rPh sb="8" eb="9">
      <t>ジョウ</t>
    </rPh>
    <rPh sb="10" eb="14">
      <t>チョウジュミョウカ</t>
    </rPh>
    <rPh sb="14" eb="16">
      <t>ケイカク</t>
    </rPh>
    <rPh sb="19" eb="22">
      <t>ケイカクテキ</t>
    </rPh>
    <rPh sb="23" eb="25">
      <t>コウシン</t>
    </rPh>
    <rPh sb="26" eb="28">
      <t>ヒヨウ</t>
    </rPh>
    <rPh sb="29" eb="32">
      <t>ヘイジュンカ</t>
    </rPh>
    <rPh sb="33" eb="35">
      <t>ザイセイ</t>
    </rPh>
    <rPh sb="35" eb="37">
      <t>フタン</t>
    </rPh>
    <rPh sb="37" eb="39">
      <t>ケイゲン</t>
    </rPh>
    <rPh sb="40" eb="41">
      <t>ツト</t>
    </rPh>
    <rPh sb="46" eb="48">
      <t>レイワ</t>
    </rPh>
    <rPh sb="49" eb="51">
      <t>ネンド</t>
    </rPh>
    <rPh sb="63" eb="65">
      <t>ケイカク</t>
    </rPh>
    <rPh sb="66" eb="68">
      <t>サクテイ</t>
    </rPh>
    <rPh sb="69" eb="71">
      <t>チャクシュ</t>
    </rPh>
    <rPh sb="76" eb="77">
      <t>モト</t>
    </rPh>
    <rPh sb="78" eb="81">
      <t>ケイカクテキ</t>
    </rPh>
    <rPh sb="82" eb="84">
      <t>コウシン</t>
    </rPh>
    <rPh sb="88" eb="90">
      <t>ヨテイ</t>
    </rPh>
    <rPh sb="91" eb="93">
      <t>カンキョ</t>
    </rPh>
    <rPh sb="94" eb="96">
      <t>セイビ</t>
    </rPh>
    <rPh sb="96" eb="97">
      <t>ゴ</t>
    </rPh>
    <rPh sb="99" eb="100">
      <t>ネン</t>
    </rPh>
    <rPh sb="100" eb="102">
      <t>ミマン</t>
    </rPh>
    <rPh sb="103" eb="105">
      <t>ケンゼン</t>
    </rPh>
    <rPh sb="108" eb="110">
      <t>カイチク</t>
    </rPh>
    <rPh sb="110" eb="112">
      <t>コウシン</t>
    </rPh>
    <rPh sb="113" eb="116">
      <t>ミジッシ</t>
    </rPh>
    <rPh sb="119" eb="121">
      <t>リョウコウ</t>
    </rPh>
    <rPh sb="122" eb="124">
      <t>ジョウタイ</t>
    </rPh>
    <rPh sb="125" eb="127">
      <t>イジ</t>
    </rPh>
    <rPh sb="131" eb="133">
      <t>テキセツ</t>
    </rPh>
    <rPh sb="134" eb="136">
      <t>カンリ</t>
    </rPh>
    <rPh sb="137" eb="138">
      <t>オコナ</t>
    </rPh>
    <phoneticPr fontId="4"/>
  </si>
  <si>
    <t>①収益的収支比率
　新規整備に伴う使用料収入増により営業収入は増加したが、地方債償還金増により比率が減少した。
④企業債残高対事業規模比率
　地方債残高は減少しているが、営業収入の伸びが前年度から低下し比率が増加している。使用料収入の伸び率にもよるが、今後も同程度の比率が見込まれる。
⑤経費回収比率及び⑥汚水処理原価
　使用料収入は増となったが、元金償還金増による資本費増と維持管理費増により汚水処理費が増加し、経費回収率は減少した。また、有収水量は増となったが汚水処理費も増となったことで汚水処理原価が増加した。
⑦施設使用率
　新規整備に伴う汚水処理量増により増加した。新規整備が続くため増加傾向が見込まれる。
⑧水洗化率
　新規整備により水洗化人口は増となっているが、類似団体と比較して低い状況にある。水洗化率向上のため接続補助等の水洗化に関する普及事業を継続する。
　</t>
    <rPh sb="1" eb="4">
      <t>シュウエキテキ</t>
    </rPh>
    <rPh sb="4" eb="6">
      <t>シュウシ</t>
    </rPh>
    <rPh sb="6" eb="8">
      <t>ヒリツ</t>
    </rPh>
    <rPh sb="10" eb="12">
      <t>シンキ</t>
    </rPh>
    <rPh sb="12" eb="14">
      <t>セイビ</t>
    </rPh>
    <rPh sb="15" eb="16">
      <t>トモナ</t>
    </rPh>
    <rPh sb="17" eb="20">
      <t>シヨウリョウ</t>
    </rPh>
    <rPh sb="20" eb="22">
      <t>シュウニュウ</t>
    </rPh>
    <rPh sb="22" eb="23">
      <t>ゾウ</t>
    </rPh>
    <rPh sb="26" eb="28">
      <t>エイギョウ</t>
    </rPh>
    <rPh sb="28" eb="30">
      <t>シュウニュウ</t>
    </rPh>
    <rPh sb="31" eb="33">
      <t>ゾウカ</t>
    </rPh>
    <rPh sb="37" eb="40">
      <t>チホウサイ</t>
    </rPh>
    <rPh sb="40" eb="42">
      <t>ショウカン</t>
    </rPh>
    <rPh sb="42" eb="43">
      <t>キン</t>
    </rPh>
    <rPh sb="43" eb="44">
      <t>ゾウ</t>
    </rPh>
    <rPh sb="47" eb="49">
      <t>ヒリツ</t>
    </rPh>
    <rPh sb="50" eb="52">
      <t>ゲンショウ</t>
    </rPh>
    <rPh sb="58" eb="60">
      <t>キギョウ</t>
    </rPh>
    <rPh sb="60" eb="61">
      <t>サイ</t>
    </rPh>
    <rPh sb="61" eb="63">
      <t>ザンダカ</t>
    </rPh>
    <rPh sb="63" eb="64">
      <t>タイ</t>
    </rPh>
    <rPh sb="64" eb="66">
      <t>ジギョウ</t>
    </rPh>
    <rPh sb="66" eb="68">
      <t>キボ</t>
    </rPh>
    <rPh sb="68" eb="70">
      <t>ヒリツ</t>
    </rPh>
    <rPh sb="72" eb="75">
      <t>チホウサイ</t>
    </rPh>
    <rPh sb="75" eb="77">
      <t>ザンダカ</t>
    </rPh>
    <rPh sb="78" eb="80">
      <t>ゲンショウ</t>
    </rPh>
    <rPh sb="86" eb="88">
      <t>エイギョウ</t>
    </rPh>
    <rPh sb="88" eb="90">
      <t>シュウニュウ</t>
    </rPh>
    <rPh sb="91" eb="92">
      <t>ノ</t>
    </rPh>
    <rPh sb="94" eb="97">
      <t>ゼンネンド</t>
    </rPh>
    <rPh sb="99" eb="101">
      <t>テイカ</t>
    </rPh>
    <rPh sb="102" eb="104">
      <t>ヒリツ</t>
    </rPh>
    <rPh sb="105" eb="107">
      <t>ゾウカ</t>
    </rPh>
    <rPh sb="112" eb="117">
      <t>シヨウリョウシュウニュウ</t>
    </rPh>
    <rPh sb="118" eb="119">
      <t>ノ</t>
    </rPh>
    <rPh sb="120" eb="121">
      <t>リツ</t>
    </rPh>
    <rPh sb="127" eb="129">
      <t>コンゴ</t>
    </rPh>
    <rPh sb="130" eb="133">
      <t>ドウテイド</t>
    </rPh>
    <rPh sb="134" eb="136">
      <t>ヒリツ</t>
    </rPh>
    <rPh sb="137" eb="139">
      <t>ミコ</t>
    </rPh>
    <rPh sb="146" eb="148">
      <t>ケイヒ</t>
    </rPh>
    <rPh sb="148" eb="150">
      <t>カイシュウ</t>
    </rPh>
    <rPh sb="150" eb="152">
      <t>ヒリツ</t>
    </rPh>
    <rPh sb="152" eb="153">
      <t>オヨ</t>
    </rPh>
    <rPh sb="155" eb="157">
      <t>オスイ</t>
    </rPh>
    <rPh sb="157" eb="159">
      <t>ショリ</t>
    </rPh>
    <rPh sb="159" eb="161">
      <t>ゲンカ</t>
    </rPh>
    <rPh sb="163" eb="168">
      <t>シヨウリョウシュウニュウ</t>
    </rPh>
    <rPh sb="169" eb="170">
      <t>ゾウ</t>
    </rPh>
    <rPh sb="176" eb="178">
      <t>ガンキン</t>
    </rPh>
    <rPh sb="178" eb="180">
      <t>ショウカン</t>
    </rPh>
    <rPh sb="180" eb="181">
      <t>キン</t>
    </rPh>
    <rPh sb="181" eb="182">
      <t>ゾウ</t>
    </rPh>
    <rPh sb="185" eb="187">
      <t>シホン</t>
    </rPh>
    <rPh sb="187" eb="188">
      <t>ヒ</t>
    </rPh>
    <rPh sb="188" eb="189">
      <t>ゾウ</t>
    </rPh>
    <rPh sb="190" eb="195">
      <t>イジカンリヒ</t>
    </rPh>
    <rPh sb="195" eb="196">
      <t>ゾウ</t>
    </rPh>
    <rPh sb="199" eb="201">
      <t>オスイ</t>
    </rPh>
    <rPh sb="201" eb="203">
      <t>ショリ</t>
    </rPh>
    <rPh sb="203" eb="204">
      <t>ヒ</t>
    </rPh>
    <rPh sb="205" eb="207">
      <t>ゾウカ</t>
    </rPh>
    <rPh sb="209" eb="211">
      <t>ケイヒ</t>
    </rPh>
    <rPh sb="211" eb="213">
      <t>カイシュウ</t>
    </rPh>
    <rPh sb="213" eb="214">
      <t>リツ</t>
    </rPh>
    <rPh sb="215" eb="217">
      <t>ゲンショウ</t>
    </rPh>
    <rPh sb="223" eb="227">
      <t>ユウシュウスイリョウ</t>
    </rPh>
    <rPh sb="314" eb="317">
      <t>スイセンカ</t>
    </rPh>
    <rPh sb="320" eb="324">
      <t>シンキセイビ</t>
    </rPh>
    <rPh sb="327" eb="330">
      <t>スイセンカ</t>
    </rPh>
    <rPh sb="330" eb="332">
      <t>ジンコウ</t>
    </rPh>
    <rPh sb="333" eb="334">
      <t>ゾウ</t>
    </rPh>
    <rPh sb="342" eb="344">
      <t>ルイジ</t>
    </rPh>
    <rPh sb="344" eb="346">
      <t>ダンタイ</t>
    </rPh>
    <rPh sb="347" eb="349">
      <t>ヒカク</t>
    </rPh>
    <rPh sb="351" eb="352">
      <t>ヒク</t>
    </rPh>
    <rPh sb="353" eb="355">
      <t>ジョウキョウ</t>
    </rPh>
    <rPh sb="359" eb="362">
      <t>スイセンカ</t>
    </rPh>
    <rPh sb="362" eb="363">
      <t>リツ</t>
    </rPh>
    <rPh sb="363" eb="365">
      <t>コウジョウ</t>
    </rPh>
    <rPh sb="368" eb="370">
      <t>セツゾク</t>
    </rPh>
    <rPh sb="370" eb="372">
      <t>ホジョ</t>
    </rPh>
    <rPh sb="372" eb="373">
      <t>トウ</t>
    </rPh>
    <rPh sb="374" eb="377">
      <t>スイセンカ</t>
    </rPh>
    <rPh sb="378" eb="379">
      <t>カン</t>
    </rPh>
    <rPh sb="381" eb="383">
      <t>フキュウ</t>
    </rPh>
    <rPh sb="383" eb="385">
      <t>ジギョウ</t>
    </rPh>
    <rPh sb="386" eb="388">
      <t>ケイゾク</t>
    </rPh>
    <phoneticPr fontId="4"/>
  </si>
  <si>
    <t>　公共下水道事業は、令和元年度末において、事業計画657haのうち507haが整備完了している。今後、効率的な整備を進めていくために、人口減少等の社会情勢に見合った整備計画に縮小する必要がある。水洗化率が類似団体平均値と比較して低い状況にあることが課題であり、引き続き水洗化に関する啓蒙活動、接続補助金の活用により水洗化人口増と使用料収入増に努め、経営基盤の強化を図る。</t>
    <rPh sb="10" eb="12">
      <t>レイワ</t>
    </rPh>
    <rPh sb="12" eb="13">
      <t>ガン</t>
    </rPh>
    <rPh sb="164" eb="167">
      <t>シヨウリョウ</t>
    </rPh>
    <rPh sb="167" eb="169">
      <t>シュウニュウ</t>
    </rPh>
    <rPh sb="169" eb="170">
      <t>ゾウ</t>
    </rPh>
    <rPh sb="171" eb="172">
      <t>ツト</t>
    </rPh>
    <rPh sb="174" eb="176">
      <t>ケイエイ</t>
    </rPh>
    <rPh sb="176" eb="178">
      <t>キバン</t>
    </rPh>
    <rPh sb="179" eb="181">
      <t>キョウカ</t>
    </rPh>
    <rPh sb="182" eb="18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</si>
</sst>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1.87</c:v>
                </c:pt>
                <c:pt idx="1">
                  <c:v>0</c:v>
                </c:pt>
                <c:pt idx="2">
                  <c:v>0</c:v>
                </c:pt>
                <c:pt idx="3">
                  <c:v>0</c:v>
                </c:pt>
                <c:pt idx="4">
                  <c:v>0</c:v>
                </c:pt>
              </c:numCache>
            </c:numRef>
          </c:val>
          <c:extLst>
            <c:ext xmlns:c16="http://schemas.microsoft.com/office/drawing/2014/chart" uri="{C3380CC4-5D6E-409C-BE32-E72D297353CC}">
              <c16:uniqueId val="{00000000-DA2B-4A4A-BACA-B52406723C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DA2B-4A4A-BACA-B52406723C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49.57</c:v>
                </c:pt>
                <c:pt idx="1">
                  <c:v>51.43</c:v>
                </c:pt>
                <c:pt idx="2">
                  <c:v>52.69</c:v>
                </c:pt>
                <c:pt idx="3">
                  <c:v>53.64</c:v>
                </c:pt>
                <c:pt idx="4">
                  <c:v>54.24</c:v>
                </c:pt>
              </c:numCache>
            </c:numRef>
          </c:val>
          <c:extLst>
            <c:ext xmlns:c16="http://schemas.microsoft.com/office/drawing/2014/chart" uri="{C3380CC4-5D6E-409C-BE32-E72D297353CC}">
              <c16:uniqueId val="{00000000-3358-49D1-909F-63BBC86A91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3358-49D1-909F-63BBC86A91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66.81</c:v>
                </c:pt>
                <c:pt idx="1">
                  <c:v>68.680000000000007</c:v>
                </c:pt>
                <c:pt idx="2">
                  <c:v>69.069999999999993</c:v>
                </c:pt>
                <c:pt idx="3">
                  <c:v>69.11</c:v>
                </c:pt>
                <c:pt idx="4">
                  <c:v>69.33</c:v>
                </c:pt>
              </c:numCache>
            </c:numRef>
          </c:val>
          <c:extLst>
            <c:ext xmlns:c16="http://schemas.microsoft.com/office/drawing/2014/chart" uri="{C3380CC4-5D6E-409C-BE32-E72D297353CC}">
              <c16:uniqueId val="{00000000-4B2C-47AC-9042-4934D2090D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4B2C-47AC-9042-4934D2090D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80.8</c:v>
                </c:pt>
                <c:pt idx="1">
                  <c:v>75.3</c:v>
                </c:pt>
                <c:pt idx="2">
                  <c:v>84.96</c:v>
                </c:pt>
                <c:pt idx="3">
                  <c:v>88.45</c:v>
                </c:pt>
                <c:pt idx="4">
                  <c:v>85.88</c:v>
                </c:pt>
              </c:numCache>
            </c:numRef>
          </c:val>
          <c:extLst>
            <c:ext xmlns:c16="http://schemas.microsoft.com/office/drawing/2014/chart" uri="{C3380CC4-5D6E-409C-BE32-E72D297353CC}">
              <c16:uniqueId val="{00000000-3133-4C92-AAB8-DE028AADD9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3-4C92-AAB8-DE028AADD9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7-4858-9C74-83BDD3C4E4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7-4858-9C74-83BDD3C4E4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A-4201-BC9E-D734F0CF5A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A-4201-BC9E-D734F0CF5A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8-4BE7-9CE0-F67EC03D14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8-4BE7-9CE0-F67EC03D14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F-4511-92C3-53831036F5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F-4511-92C3-53831036F5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1900.62</c:v>
                </c:pt>
                <c:pt idx="1">
                  <c:v>2194.29</c:v>
                </c:pt>
                <c:pt idx="2">
                  <c:v>823.88</c:v>
                </c:pt>
                <c:pt idx="3">
                  <c:v>768.06</c:v>
                </c:pt>
                <c:pt idx="4">
                  <c:v>772.31</c:v>
                </c:pt>
              </c:numCache>
            </c:numRef>
          </c:val>
          <c:extLst>
            <c:ext xmlns:c16="http://schemas.microsoft.com/office/drawing/2014/chart" uri="{C3380CC4-5D6E-409C-BE32-E72D297353CC}">
              <c16:uniqueId val="{00000000-F27F-47F3-B8C8-F67ABF7BB7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F27F-47F3-B8C8-F67ABF7BB7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59.81</c:v>
                </c:pt>
                <c:pt idx="1">
                  <c:v>71.849999999999994</c:v>
                </c:pt>
                <c:pt idx="2">
                  <c:v>100</c:v>
                </c:pt>
                <c:pt idx="3">
                  <c:v>100</c:v>
                </c:pt>
                <c:pt idx="4">
                  <c:v>97.95</c:v>
                </c:pt>
              </c:numCache>
            </c:numRef>
          </c:val>
          <c:extLst>
            <c:ext xmlns:c16="http://schemas.microsoft.com/office/drawing/2014/chart" uri="{C3380CC4-5D6E-409C-BE32-E72D297353CC}">
              <c16:uniqueId val="{00000000-33F1-405A-BFA4-9313C46B9A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33F1-405A-BFA4-9313C46B9A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327.19</c:v>
                </c:pt>
                <c:pt idx="1">
                  <c:v>271.89999999999998</c:v>
                </c:pt>
                <c:pt idx="2">
                  <c:v>195.43</c:v>
                </c:pt>
                <c:pt idx="3">
                  <c:v>196.23</c:v>
                </c:pt>
                <c:pt idx="4">
                  <c:v>201.52</c:v>
                </c:pt>
              </c:numCache>
            </c:numRef>
          </c:val>
          <c:extLst>
            <c:ext xmlns:c16="http://schemas.microsoft.com/office/drawing/2014/chart" uri="{C3380CC4-5D6E-409C-BE32-E72D297353CC}">
              <c16:uniqueId val="{00000000-CF5B-44A6-90AF-6F614A20106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CF5B-44A6-90AF-6F614A20106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46" zoomScale="110" zoomScaleNormal="11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二戸市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26576</v>
      </c>
      <c r="AM8" s="69"/>
      <c r="AN8" s="69"/>
      <c r="AO8" s="69"/>
      <c r="AP8" s="69"/>
      <c r="AQ8" s="69"/>
      <c r="AR8" s="69"/>
      <c r="AS8" s="69"/>
      <c r="AT8" s="68">
        <f>データ!T6</f>
        <v>420.42</v>
      </c>
      <c r="AU8" s="68"/>
      <c r="AV8" s="68"/>
      <c r="AW8" s="68"/>
      <c r="AX8" s="68"/>
      <c r="AY8" s="68"/>
      <c r="AZ8" s="68"/>
      <c r="BA8" s="68"/>
      <c r="BB8" s="68">
        <f>データ!U6</f>
        <v>63.21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44.62</v>
      </c>
      <c r="Q10" s="68"/>
      <c r="R10" s="68"/>
      <c r="S10" s="68"/>
      <c r="T10" s="68"/>
      <c r="U10" s="68"/>
      <c r="V10" s="68"/>
      <c r="W10" s="68">
        <f>データ!Q6</f>
        <v>99.93</v>
      </c>
      <c r="X10" s="68"/>
      <c r="Y10" s="68"/>
      <c r="Z10" s="68"/>
      <c r="AA10" s="68"/>
      <c r="AB10" s="68"/>
      <c r="AC10" s="68"/>
      <c r="AD10" s="69">
        <f>データ!R6</f>
        <v>3300</v>
      </c>
      <c r="AE10" s="69"/>
      <c r="AF10" s="69"/>
      <c r="AG10" s="69"/>
      <c r="AH10" s="69"/>
      <c r="AI10" s="69"/>
      <c r="AJ10" s="69"/>
      <c r="AK10" s="2"/>
      <c r="AL10" s="69">
        <f>データ!V6</f>
        <v>11756</v>
      </c>
      <c r="AM10" s="69"/>
      <c r="AN10" s="69"/>
      <c r="AO10" s="69"/>
      <c r="AP10" s="69"/>
      <c r="AQ10" s="69"/>
      <c r="AR10" s="69"/>
      <c r="AS10" s="69"/>
      <c r="AT10" s="68">
        <f>データ!W6</f>
        <v>5.07</v>
      </c>
      <c r="AU10" s="68"/>
      <c r="AV10" s="68"/>
      <c r="AW10" s="68"/>
      <c r="AX10" s="68"/>
      <c r="AY10" s="68"/>
      <c r="AZ10" s="68"/>
      <c r="BA10" s="68"/>
      <c r="BB10" s="68">
        <f>データ!X6</f>
        <v>2318.7399999999998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yx4IPIBFgOlvyejDo7J6xr5qwr4raJtOZE7BlwL3nuRYwnKYV5Nnd9RDL4oJXdoeaRwG8DTQzaSzrYkl/bd7g==" saltValue="xjD2E2QPquWxfI4fzhy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32131</v>
      </c>
      <c r="D6" s="33">
        <f t="shared" si="3"/>
        <v>47</v>
      </c>
      <c r="E6" s="33">
        <f t="shared" si="3"/>
        <v>17</v>
      </c>
      <c r="F6" s="33">
        <f t="shared" si="3"/>
        <v>1</v>
      </c>
      <c r="G6" s="33">
        <f t="shared" si="3"/>
        <v>0</v>
      </c>
      <c r="H6" s="33" t="str">
        <f t="shared" si="3"/>
        <v>岩手県　二戸市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44.62</v>
      </c>
      <c r="Q6" s="34">
        <f t="shared" si="3"/>
        <v>99.93</v>
      </c>
      <c r="R6" s="34">
        <f t="shared" si="3"/>
        <v>3300</v>
      </c>
      <c r="S6" s="34">
        <f t="shared" si="3"/>
        <v>26576</v>
      </c>
      <c r="T6" s="34">
        <f t="shared" si="3"/>
        <v>420.42</v>
      </c>
      <c r="U6" s="34">
        <f t="shared" si="3"/>
        <v>63.21</v>
      </c>
      <c r="V6" s="34">
        <f t="shared" si="3"/>
        <v>11756</v>
      </c>
      <c r="W6" s="34">
        <f t="shared" si="3"/>
        <v>5.07</v>
      </c>
      <c r="X6" s="34">
        <f t="shared" si="3"/>
        <v>2318.7399999999998</v>
      </c>
      <c r="Y6" s="35">
        <f>IF(Y7="",NA(),Y7)</f>
        <v>80.8</v>
      </c>
      <c r="Z6" s="35">
        <f t="shared" ref="Z6:AH6" si="4">IF(Z7="",NA(),Z7)</f>
        <v>75.3</v>
      </c>
      <c r="AA6" s="35">
        <f t="shared" si="4"/>
        <v>84.96</v>
      </c>
      <c r="AB6" s="35">
        <f t="shared" si="4"/>
        <v>88.45</v>
      </c>
      <c r="AC6" s="35">
        <f t="shared" si="4"/>
        <v>85.88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1900.62</v>
      </c>
      <c r="BG6" s="35">
        <f t="shared" ref="BG6:BO6" si="7">IF(BG7="",NA(),BG7)</f>
        <v>2194.29</v>
      </c>
      <c r="BH6" s="35">
        <f t="shared" si="7"/>
        <v>823.88</v>
      </c>
      <c r="BI6" s="35">
        <f t="shared" si="7"/>
        <v>768.06</v>
      </c>
      <c r="BJ6" s="35">
        <f t="shared" si="7"/>
        <v>772.31</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59.81</v>
      </c>
      <c r="BR6" s="35">
        <f t="shared" ref="BR6:BZ6" si="8">IF(BR7="",NA(),BR7)</f>
        <v>71.849999999999994</v>
      </c>
      <c r="BS6" s="35">
        <f t="shared" si="8"/>
        <v>100</v>
      </c>
      <c r="BT6" s="35">
        <f t="shared" si="8"/>
        <v>100</v>
      </c>
      <c r="BU6" s="35">
        <f t="shared" si="8"/>
        <v>97.95</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327.19</v>
      </c>
      <c r="CC6" s="35">
        <f t="shared" ref="CC6:CK6" si="9">IF(CC7="",NA(),CC7)</f>
        <v>271.89999999999998</v>
      </c>
      <c r="CD6" s="35">
        <f t="shared" si="9"/>
        <v>195.43</v>
      </c>
      <c r="CE6" s="35">
        <f t="shared" si="9"/>
        <v>196.23</v>
      </c>
      <c r="CF6" s="35">
        <f t="shared" si="9"/>
        <v>201.52</v>
      </c>
      <c r="CG6" s="35">
        <f t="shared" si="9"/>
        <v>250.84</v>
      </c>
      <c r="CH6" s="35">
        <f t="shared" si="9"/>
        <v>235.61</v>
      </c>
      <c r="CI6" s="35">
        <f t="shared" si="9"/>
        <v>216.21</v>
      </c>
      <c r="CJ6" s="35">
        <f t="shared" si="9"/>
        <v>220.31</v>
      </c>
      <c r="CK6" s="35">
        <f t="shared" si="9"/>
        <v>230.95</v>
      </c>
      <c r="CL6" s="34" t="str">
        <f>IF(CL7="","",IF(CL7="-","【-】","【"&amp;SUBSTITUTE(TEXT(CL7,"#,##0.00"),"-","△")&amp;"】"))</f>
        <v>【136.15】</v>
      </c>
      <c r="CM6" s="35">
        <f>IF(CM7="",NA(),CM7)</f>
        <v>49.57</v>
      </c>
      <c r="CN6" s="35">
        <f t="shared" ref="CN6:CV6" si="10">IF(CN7="",NA(),CN7)</f>
        <v>51.43</v>
      </c>
      <c r="CO6" s="35">
        <f t="shared" si="10"/>
        <v>52.69</v>
      </c>
      <c r="CP6" s="35">
        <f t="shared" si="10"/>
        <v>53.64</v>
      </c>
      <c r="CQ6" s="35">
        <f t="shared" si="10"/>
        <v>54.24</v>
      </c>
      <c r="CR6" s="35">
        <f t="shared" si="10"/>
        <v>49.39</v>
      </c>
      <c r="CS6" s="35">
        <f t="shared" si="10"/>
        <v>49.25</v>
      </c>
      <c r="CT6" s="35">
        <f t="shared" si="10"/>
        <v>50.24</v>
      </c>
      <c r="CU6" s="35">
        <f t="shared" si="10"/>
        <v>49.68</v>
      </c>
      <c r="CV6" s="35">
        <f t="shared" si="10"/>
        <v>49.27</v>
      </c>
      <c r="CW6" s="34" t="str">
        <f>IF(CW7="","",IF(CW7="-","【-】","【"&amp;SUBSTITUTE(TEXT(CW7,"#,##0.00"),"-","△")&amp;"】"))</f>
        <v>【59.64】</v>
      </c>
      <c r="CX6" s="35">
        <f>IF(CX7="",NA(),CX7)</f>
        <v>66.81</v>
      </c>
      <c r="CY6" s="35">
        <f t="shared" ref="CY6:DG6" si="11">IF(CY7="",NA(),CY7)</f>
        <v>68.680000000000007</v>
      </c>
      <c r="CZ6" s="35">
        <f t="shared" si="11"/>
        <v>69.069999999999993</v>
      </c>
      <c r="DA6" s="35">
        <f t="shared" si="11"/>
        <v>69.11</v>
      </c>
      <c r="DB6" s="35">
        <f t="shared" si="11"/>
        <v>69.33</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1.87</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32131</v>
      </c>
      <c r="D7" s="37">
        <v>47</v>
      </c>
      <c r="E7" s="37">
        <v>17</v>
      </c>
      <c r="F7" s="37">
        <v>1</v>
      </c>
      <c r="G7" s="37">
        <v>0</v>
      </c>
      <c r="H7" s="37" t="s">
        <v>98</v>
      </c>
      <c r="I7" s="37" t="s">
        <v>99</v>
      </c>
      <c r="J7" s="37" t="s">
        <v>100</v>
      </c>
      <c r="K7" s="37" t="s">
        <v>101</v>
      </c>
      <c r="L7" s="37" t="s">
        <v>102</v>
      </c>
      <c r="M7" s="37" t="s">
        <v>103</v>
      </c>
      <c r="N7" s="38" t="s">
        <v>104</v>
      </c>
      <c r="O7" s="38" t="s">
        <v>105</v>
      </c>
      <c r="P7" s="38">
        <v>44.62</v>
      </c>
      <c r="Q7" s="38">
        <v>99.93</v>
      </c>
      <c r="R7" s="38">
        <v>3300</v>
      </c>
      <c r="S7" s="38">
        <v>26576</v>
      </c>
      <c r="T7" s="38">
        <v>420.42</v>
      </c>
      <c r="U7" s="38">
        <v>63.21</v>
      </c>
      <c r="V7" s="38">
        <v>11756</v>
      </c>
      <c r="W7" s="38">
        <v>5.07</v>
      </c>
      <c r="X7" s="38">
        <v>2318.7399999999998</v>
      </c>
      <c r="Y7" s="38">
        <v>80.8</v>
      </c>
      <c r="Z7" s="38">
        <v>75.3</v>
      </c>
      <c r="AA7" s="38">
        <v>84.96</v>
      </c>
      <c r="AB7" s="38">
        <v>88.45</v>
      </c>
      <c r="AC7" s="38">
        <v>85.88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1900.62</v>
      </c>
      <c r="BG7" s="38">
        <v>2194.29</v>
      </c>
      <c r="BH7" s="38">
        <v>823.88</v>
      </c>
      <c r="BI7" s="38">
        <v>768.06</v>
      </c>
      <c r="BJ7" s="38">
        <v>772.31</v>
      </c>
      <c r="BK7" s="38">
        <v>1162.3599999999999</v>
      </c>
      <c r="BL7" s="38">
        <v>1047.6500000000001</v>
      </c>
      <c r="BM7" s="38">
        <v>1124.26</v>
      </c>
      <c r="BN7" s="38">
        <v>1048.23</v>
      </c>
      <c r="BO7" s="38">
        <v>1130.42</v>
      </c>
      <c r="BP7" s="38">
        <v>682.51</v>
      </c>
      <c r="BQ7" s="38">
        <v>59.81</v>
      </c>
      <c r="BR7" s="38">
        <v>71.849999999999994</v>
      </c>
      <c r="BS7" s="38">
        <v>100</v>
      </c>
      <c r="BT7" s="38">
        <v>100</v>
      </c>
      <c r="BU7" s="38">
        <v>97.95</v>
      </c>
      <c r="BV7" s="38">
        <v>68.209999999999994</v>
      </c>
      <c r="BW7" s="38">
        <v>74.040000000000006</v>
      </c>
      <c r="BX7" s="38">
        <v>80.58</v>
      </c>
      <c r="BY7" s="38">
        <v>78.92</v>
      </c>
      <c r="BZ7" s="38">
        <v>74.17</v>
      </c>
      <c r="CA7" s="38">
        <v>100.34</v>
      </c>
      <c r="CB7" s="38">
        <v>327.19</v>
      </c>
      <c r="CC7" s="38">
        <v>271.89999999999998</v>
      </c>
      <c r="CD7" s="38">
        <v>195.43</v>
      </c>
      <c r="CE7" s="38">
        <v>196.23</v>
      </c>
      <c r="CF7" s="38">
        <v>201.52</v>
      </c>
      <c r="CG7" s="38">
        <v>250.84</v>
      </c>
      <c r="CH7" s="38">
        <v>235.61</v>
      </c>
      <c r="CI7" s="38">
        <v>216.21</v>
      </c>
      <c r="CJ7" s="38">
        <v>220.31</v>
      </c>
      <c r="CK7" s="38">
        <v>230.95</v>
      </c>
      <c r="CL7" s="38">
        <v>136.15</v>
      </c>
      <c r="CM7" s="38">
        <v>49.57</v>
      </c>
      <c r="CN7" s="38">
        <v>51.43</v>
      </c>
      <c r="CO7" s="38">
        <v>52.69</v>
      </c>
      <c r="CP7" s="38">
        <v>53.64</v>
      </c>
      <c r="CQ7" s="38">
        <v>54.24</v>
      </c>
      <c r="CR7" s="38">
        <v>49.39</v>
      </c>
      <c r="CS7" s="38">
        <v>49.25</v>
      </c>
      <c r="CT7" s="38">
        <v>50.24</v>
      </c>
      <c r="CU7" s="38">
        <v>49.68</v>
      </c>
      <c r="CV7" s="38">
        <v>49.27</v>
      </c>
      <c r="CW7" s="38">
        <v>59.64</v>
      </c>
      <c r="CX7" s="38">
        <v>66.81</v>
      </c>
      <c r="CY7" s="38">
        <v>68.680000000000007</v>
      </c>
      <c r="CZ7" s="38">
        <v>69.069999999999993</v>
      </c>
      <c r="DA7" s="38">
        <v>69.11</v>
      </c>
      <c r="DB7" s="38">
        <v>69.33</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1.87</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国分　一章</cp:lastModifiedBy>
  <cp:lastPrinted>2021-01-14T03:39:01Z</cp:lastPrinted>
  <dcterms:created xsi:type="dcterms:W3CDTF">2020-12-04T02:42:21Z</dcterms:created>
  <dcterms:modified xsi:type="dcterms:W3CDTF">2021-01-14T04:00:47Z</dcterms:modified>
  <cp:category/>
</cp:coreProperties>
</file>