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t-komori\Desktop\〆1.26  公営企業に係る経営分析表\"/>
    </mc:Choice>
  </mc:AlternateContent>
  <xr:revisionPtr revIDLastSave="0" documentId="13_ncr:1_{84C4B594-1ACA-42B3-9849-35550B27445D}" xr6:coauthVersionLast="40" xr6:coauthVersionMax="40" xr10:uidLastSave="{00000000-0000-0000-0000-000000000000}"/>
  <workbookProtection workbookAlgorithmName="SHA-512" workbookHashValue="gF6/sJ+k1dMX+3gbxY9y6CUmub2PRpB6Ng9hc191sqDcgNkb70z96uX8mwNpe0RQ9IQrjN3ANBnuvTlKRjvX5w==" workbookSaltValue="8173S6MZbQm+8YzmZRdjew==" workbookSpinCount="100000" lockStructure="1"/>
  <bookViews>
    <workbookView xWindow="15" yWindow="645" windowWidth="24735" windowHeight="1419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<sst xmlns="http://schemas.openxmlformats.org/spreadsheetml/2006/main" count="233" uniqueCount="117">
  <si>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</si>
  <si>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</si>
  <si>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</si>
  <si>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</si>
  <si>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</si>
  <si>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</si>
  <si>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</si>
  <si>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</si>
  <si>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</si>
  <si>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</si>
  <si>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</si>
  <si>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</si>
  <si>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</si>
  <si>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</si>
  <si>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</si>
  <si>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</si>
  <si>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</si>
  <si>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</si>
  <si>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</si>
  <si>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</si>
  <si>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</si>
  <si>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</si>
  <si>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</si>
  <si>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</si>
  <si>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</si>
  <si>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</si>
  <si>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</si>
  <si>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</si>
  <si>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</si>
  <si>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</si>
  <si>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</si>
  <si>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</si>
  <si>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</si>
  <si>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</si>
  <si>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</si>
  <si>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</si>
  <si>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</si>
  <si>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</si>
  <si>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</si>
  <si>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</si>
  <si>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</si>
  <si>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</si>
  <si>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</si>
  <si>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</si>
  <si>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</si>
  <si>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</si>
  <si>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</si>
  <si>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</si>
  <si>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</si>
  <si>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</si>
  <si>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</si>
  <si>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</si>
  <si>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</si>
  <si>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</si>
  <si>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</si>
  <si>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</si>
  <si>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</si>
  <si>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</si>
  <si>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</si>
  <si>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</si>
  <si>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</si>
  <si>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</si>
  <si>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</si>
  <si>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</si>
  <si>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</si>
  <si>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</si>
  <si>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</si>
  <si>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</si>
  <si>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</si>
  <si>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</si>
  <si>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</si>
  <si>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</si>
  <si>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</si>
  <si>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</si>
  <si>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</si>
  <si>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</si>
  <si>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</si>
  <si>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</si>
  <si>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</si>
  <si>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</si>
  <si>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</si>
  <si>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</si>
  <si>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</si>
  <si>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</si>
  <si>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</si>
  <si>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</si>
  <si>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</si>
  <si>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</si>
  <si>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</si>
  <si>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</si>
  <si>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</si>
  <si>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</si>
  <si>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</si>
  <si>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</si>
  <si>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</si>
  <si>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</si>
  <si>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</si>
  <si>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</si>
  <si>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</si>
  <si>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</si>
  <si>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</si>
  <si>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</si>
  <si>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</si>
  <si>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</si>
  <si>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</si>
  <si>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</si>
  <si>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</si>
  <si>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</si>
  <si>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</si>
  <si>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</si>
  <si>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</si>
  <si>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</si>
  <si>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</si>
  <si>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</si>
  <si>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着手が早い地区では、施設完成後25年以上を経過しているが、管路の法定耐用年数を経過したものはなく、現状で管路更新の実績は無い。今後は、安全な水道水を供給するために適切な保守点検を行い、耐用年数を経過した機械設備の計画的な更新や、長寿命化を図るための部品交換に努めていく必要がある。</t>
    <phoneticPr fontId="4"/>
  </si>
  <si>
    <t>　本市の簡易水道は、財務基盤が脆弱なことから、単独での経営維持は困難であるが、第三者委託の継続等経営の効率化と普及率、有収率の向上等、経営基盤の強化を図りながら簡易水道事業の経営維持に努める。</t>
    <phoneticPr fontId="4"/>
  </si>
  <si>
    <t>　収益的収支比率は昨年度比微増となり、全国平均・類似団体平均値よりも高くなっているが、収益に占める一般会計からの繰入の割合が大きいため、経費節減や水道加入率の増加等、継続的な経営改善努力により、低い料金回収率や、高い給水原価の改善にも繋げていく必要がある。
　企業債残高対給水益比率は全国平均・類似団体平均より低く、管路の法定耐用年数を経過したものはないものの、老朽化した機械設備については計画的に更新を進めていく必要がある。
　有収率は昨年度比1.32ポイント向上し、全国平均・類似団体平均より高くなっているものの、施設利用率は全国平均・類似団体平均より低くなっている。特に、斗米地区等における水道加入率が低いことから、啓蒙活動等により当該地区の水道への加入をより一層促進し改善に繋げていく必要がある。</t>
    <rPh sb="14" eb="1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</si>
</sst>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8-4D61-9540-9B8FBE03D83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C18-4D61-9540-9B8FBE03D83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23.37</c:v>
                </c:pt>
                <c:pt idx="1">
                  <c:v>22.97</c:v>
                </c:pt>
                <c:pt idx="2">
                  <c:v>25.41</c:v>
                </c:pt>
                <c:pt idx="3">
                  <c:v>24.21</c:v>
                </c:pt>
                <c:pt idx="4">
                  <c:v>23.49</c:v>
                </c:pt>
              </c:numCache>
            </c:numRef>
          </c:val>
          <c:extLst>
            <c:ext xmlns:c16="http://schemas.microsoft.com/office/drawing/2014/chart" uri="{C3380CC4-5D6E-409C-BE32-E72D297353CC}">
              <c16:uniqueId val="{00000000-9A45-421D-8F19-14495E50B1D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9A45-421D-8F19-14495E50B1D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77.150000000000006</c:v>
                </c:pt>
                <c:pt idx="1">
                  <c:v>77.98</c:v>
                </c:pt>
                <c:pt idx="2">
                  <c:v>74.2</c:v>
                </c:pt>
                <c:pt idx="3">
                  <c:v>79.290000000000006</c:v>
                </c:pt>
                <c:pt idx="4">
                  <c:v>80.61</c:v>
                </c:pt>
              </c:numCache>
            </c:numRef>
          </c:val>
          <c:extLst>
            <c:ext xmlns:c16="http://schemas.microsoft.com/office/drawing/2014/chart" uri="{C3380CC4-5D6E-409C-BE32-E72D297353CC}">
              <c16:uniqueId val="{00000000-921A-42E9-A6FB-3D13E971C62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921A-42E9-A6FB-3D13E971C62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80.239999999999995</c:v>
                </c:pt>
                <c:pt idx="1">
                  <c:v>80.33</c:v>
                </c:pt>
                <c:pt idx="2">
                  <c:v>79.61</c:v>
                </c:pt>
                <c:pt idx="3">
                  <c:v>79.260000000000005</c:v>
                </c:pt>
                <c:pt idx="4">
                  <c:v>79.510000000000005</c:v>
                </c:pt>
              </c:numCache>
            </c:numRef>
          </c:val>
          <c:extLst>
            <c:ext xmlns:c16="http://schemas.microsoft.com/office/drawing/2014/chart" uri="{C3380CC4-5D6E-409C-BE32-E72D297353CC}">
              <c16:uniqueId val="{00000000-DC0F-4EF5-9E9A-B9BAAA8B571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DC0F-4EF5-9E9A-B9BAAA8B571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C-44A1-84E1-532CC83BF52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C-44A1-84E1-532CC83BF52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D-453F-9CCA-F472563C44E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D-453F-9CCA-F472563C44E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80-4326-A076-3114A071741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80-4326-A076-3114A071741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4-426C-9B92-7F66898A10D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4-426C-9B92-7F66898A10D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791.16</c:v>
                </c:pt>
                <c:pt idx="1">
                  <c:v>739.64</c:v>
                </c:pt>
                <c:pt idx="2">
                  <c:v>681.67</c:v>
                </c:pt>
                <c:pt idx="3">
                  <c:v>607.16999999999996</c:v>
                </c:pt>
                <c:pt idx="4">
                  <c:v>549.11</c:v>
                </c:pt>
              </c:numCache>
            </c:numRef>
          </c:val>
          <c:extLst>
            <c:ext xmlns:c16="http://schemas.microsoft.com/office/drawing/2014/chart" uri="{C3380CC4-5D6E-409C-BE32-E72D297353CC}">
              <c16:uniqueId val="{00000000-CAD5-4DC9-B36B-02D1F1EB67E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CAD5-4DC9-B36B-02D1F1EB67E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35.409999999999997</c:v>
                </c:pt>
                <c:pt idx="1">
                  <c:v>32.24</c:v>
                </c:pt>
                <c:pt idx="2">
                  <c:v>33.03</c:v>
                </c:pt>
                <c:pt idx="3">
                  <c:v>33.79</c:v>
                </c:pt>
                <c:pt idx="4">
                  <c:v>32.799999999999997</c:v>
                </c:pt>
              </c:numCache>
            </c:numRef>
          </c:val>
          <c:extLst>
            <c:ext xmlns:c16="http://schemas.microsoft.com/office/drawing/2014/chart" uri="{C3380CC4-5D6E-409C-BE32-E72D297353CC}">
              <c16:uniqueId val="{00000000-BE74-4B7B-A5E3-2A59AB27C27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BE74-4B7B-A5E3-2A59AB27C27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856.29</c:v>
                </c:pt>
                <c:pt idx="1">
                  <c:v>938.18</c:v>
                </c:pt>
                <c:pt idx="2">
                  <c:v>914.13</c:v>
                </c:pt>
                <c:pt idx="3">
                  <c:v>892.44</c:v>
                </c:pt>
                <c:pt idx="4">
                  <c:v>918.34</c:v>
                </c:pt>
              </c:numCache>
            </c:numRef>
          </c:val>
          <c:extLst>
            <c:ext xmlns:c16="http://schemas.microsoft.com/office/drawing/2014/chart" uri="{C3380CC4-5D6E-409C-BE32-E72D297353CC}">
              <c16:uniqueId val="{00000000-DAD7-4683-ABBD-6BBA00A7E3D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AD7-4683-ABBD-6BBA00A7E3D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二戸市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26576</v>
      </c>
      <c r="AM8" s="67"/>
      <c r="AN8" s="67"/>
      <c r="AO8" s="67"/>
      <c r="AP8" s="67"/>
      <c r="AQ8" s="67"/>
      <c r="AR8" s="67"/>
      <c r="AS8" s="67"/>
      <c r="AT8" s="66">
        <f>データ!$S$6</f>
        <v>420.42</v>
      </c>
      <c r="AU8" s="66"/>
      <c r="AV8" s="66"/>
      <c r="AW8" s="66"/>
      <c r="AX8" s="66"/>
      <c r="AY8" s="66"/>
      <c r="AZ8" s="66"/>
      <c r="BA8" s="66"/>
      <c r="BB8" s="66">
        <f>データ!$T$6</f>
        <v>63.21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6.92</v>
      </c>
      <c r="Q10" s="66"/>
      <c r="R10" s="66"/>
      <c r="S10" s="66"/>
      <c r="T10" s="66"/>
      <c r="U10" s="66"/>
      <c r="V10" s="66"/>
      <c r="W10" s="67">
        <f>データ!$Q$6</f>
        <v>5032</v>
      </c>
      <c r="X10" s="67"/>
      <c r="Y10" s="67"/>
      <c r="Z10" s="67"/>
      <c r="AA10" s="67"/>
      <c r="AB10" s="67"/>
      <c r="AC10" s="67"/>
      <c r="AD10" s="2"/>
      <c r="AE10" s="2"/>
      <c r="AF10" s="2"/>
      <c r="AG10" s="2"/>
      <c r="AH10" s="2"/>
      <c r="AI10" s="2"/>
      <c r="AJ10" s="2"/>
      <c r="AK10" s="2"/>
      <c r="AL10" s="67">
        <f>データ!$U$6</f>
        <v>1824</v>
      </c>
      <c r="AM10" s="67"/>
      <c r="AN10" s="67"/>
      <c r="AO10" s="67"/>
      <c r="AP10" s="67"/>
      <c r="AQ10" s="67"/>
      <c r="AR10" s="67"/>
      <c r="AS10" s="67"/>
      <c r="AT10" s="66">
        <f>データ!$V$6</f>
        <v>19.72</v>
      </c>
      <c r="AU10" s="66"/>
      <c r="AV10" s="66"/>
      <c r="AW10" s="66"/>
      <c r="AX10" s="66"/>
      <c r="AY10" s="66"/>
      <c r="AZ10" s="66"/>
      <c r="BA10" s="66"/>
      <c r="BB10" s="66">
        <f>データ!$W$6</f>
        <v>92.49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wLU19ILL867+2u3o6WXvs745YCvPEJbm53+WdqUvpz8a9lvtumZhEqEDcbMWjP+2kYg3I4LAQeuNIHhF7GkE/Q==" saltValue="3PwHHZM2FIWRkrTgYnosT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32131</v>
      </c>
      <c r="D6" s="34">
        <f t="shared" si="3"/>
        <v>47</v>
      </c>
      <c r="E6" s="34">
        <f t="shared" si="3"/>
        <v>1</v>
      </c>
      <c r="F6" s="34">
        <f t="shared" si="3"/>
        <v>0</v>
      </c>
      <c r="G6" s="34">
        <f t="shared" si="3"/>
        <v>0</v>
      </c>
      <c r="H6" s="34" t="str">
        <f t="shared" si="3"/>
        <v>岩手県　二戸市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6.92</v>
      </c>
      <c r="Q6" s="35">
        <f t="shared" si="3"/>
        <v>5032</v>
      </c>
      <c r="R6" s="35">
        <f t="shared" si="3"/>
        <v>26576</v>
      </c>
      <c r="S6" s="35">
        <f t="shared" si="3"/>
        <v>420.42</v>
      </c>
      <c r="T6" s="35">
        <f t="shared" si="3"/>
        <v>63.21</v>
      </c>
      <c r="U6" s="35">
        <f t="shared" si="3"/>
        <v>1824</v>
      </c>
      <c r="V6" s="35">
        <f t="shared" si="3"/>
        <v>19.72</v>
      </c>
      <c r="W6" s="35">
        <f t="shared" si="3"/>
        <v>92.49</v>
      </c>
      <c r="X6" s="36">
        <f>IF(X7="",NA(),X7)</f>
        <v>80.239999999999995</v>
      </c>
      <c r="Y6" s="36">
        <f t="shared" ref="Y6:AG6" si="4">IF(Y7="",NA(),Y7)</f>
        <v>80.33</v>
      </c>
      <c r="Z6" s="36">
        <f t="shared" si="4"/>
        <v>79.61</v>
      </c>
      <c r="AA6" s="36">
        <f t="shared" si="4"/>
        <v>79.260000000000005</v>
      </c>
      <c r="AB6" s="36">
        <f t="shared" si="4"/>
        <v>79.510000000000005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791.16</v>
      </c>
      <c r="BF6" s="36">
        <f t="shared" ref="BF6:BN6" si="7">IF(BF7="",NA(),BF7)</f>
        <v>739.64</v>
      </c>
      <c r="BG6" s="36">
        <f t="shared" si="7"/>
        <v>681.67</v>
      </c>
      <c r="BH6" s="36">
        <f t="shared" si="7"/>
        <v>607.16999999999996</v>
      </c>
      <c r="BI6" s="36">
        <f t="shared" si="7"/>
        <v>549.11</v>
      </c>
      <c r="BJ6" s="36">
        <f t="shared" si="7"/>
        <v>1510.14</v>
      </c>
      <c r="BK6" s="36">
        <f t="shared" si="7"/>
        <v>1595.62</v>
      </c>
      <c r="BL6" s="36">
        <f t="shared" si="7"/>
        <v>1302.33</v>
      </c>
      <c r="BM6" s="36">
        <f t="shared" si="7"/>
        <v>1274.21</v>
      </c>
      <c r="BN6" s="36">
        <f t="shared" si="7"/>
        <v>1183.92</v>
      </c>
      <c r="BO6" s="35" t="str">
        <f>IF(BO7="","",IF(BO7="-","【-】","【"&amp;SUBSTITUTE(TEXT(BO7,"#,##0.00"),"-","△")&amp;"】"))</f>
        <v>【1,084.05】</v>
      </c>
      <c r="BP6" s="36">
        <f>IF(BP7="",NA(),BP7)</f>
        <v>35.409999999999997</v>
      </c>
      <c r="BQ6" s="36">
        <f t="shared" ref="BQ6:BY6" si="8">IF(BQ7="",NA(),BQ7)</f>
        <v>32.24</v>
      </c>
      <c r="BR6" s="36">
        <f t="shared" si="8"/>
        <v>33.03</v>
      </c>
      <c r="BS6" s="36">
        <f t="shared" si="8"/>
        <v>33.79</v>
      </c>
      <c r="BT6" s="36">
        <f t="shared" si="8"/>
        <v>32.799999999999997</v>
      </c>
      <c r="BU6" s="36">
        <f t="shared" si="8"/>
        <v>22.67</v>
      </c>
      <c r="BV6" s="36">
        <f t="shared" si="8"/>
        <v>37.92</v>
      </c>
      <c r="BW6" s="36">
        <f t="shared" si="8"/>
        <v>40.89</v>
      </c>
      <c r="BX6" s="36">
        <f t="shared" si="8"/>
        <v>41.25</v>
      </c>
      <c r="BY6" s="36">
        <f t="shared" si="8"/>
        <v>42.5</v>
      </c>
      <c r="BZ6" s="35" t="str">
        <f>IF(BZ7="","",IF(BZ7="-","【-】","【"&amp;SUBSTITUTE(TEXT(BZ7,"#,##0.00"),"-","△")&amp;"】"))</f>
        <v>【53.46】</v>
      </c>
      <c r="CA6" s="36">
        <f>IF(CA7="",NA(),CA7)</f>
        <v>856.29</v>
      </c>
      <c r="CB6" s="36">
        <f t="shared" ref="CB6:CJ6" si="9">IF(CB7="",NA(),CB7)</f>
        <v>938.18</v>
      </c>
      <c r="CC6" s="36">
        <f t="shared" si="9"/>
        <v>914.13</v>
      </c>
      <c r="CD6" s="36">
        <f t="shared" si="9"/>
        <v>892.44</v>
      </c>
      <c r="CE6" s="36">
        <f t="shared" si="9"/>
        <v>918.34</v>
      </c>
      <c r="CF6" s="36">
        <f t="shared" si="9"/>
        <v>789.62</v>
      </c>
      <c r="CG6" s="36">
        <f t="shared" si="9"/>
        <v>423.18</v>
      </c>
      <c r="CH6" s="36">
        <f t="shared" si="9"/>
        <v>383.2</v>
      </c>
      <c r="CI6" s="36">
        <f t="shared" si="9"/>
        <v>383.25</v>
      </c>
      <c r="CJ6" s="36">
        <f t="shared" si="9"/>
        <v>377.72</v>
      </c>
      <c r="CK6" s="35" t="str">
        <f>IF(CK7="","",IF(CK7="-","【-】","【"&amp;SUBSTITUTE(TEXT(CK7,"#,##0.00"),"-","△")&amp;"】"))</f>
        <v>【300.47】</v>
      </c>
      <c r="CL6" s="36">
        <f>IF(CL7="",NA(),CL7)</f>
        <v>23.37</v>
      </c>
      <c r="CM6" s="36">
        <f t="shared" ref="CM6:CU6" si="10">IF(CM7="",NA(),CM7)</f>
        <v>22.97</v>
      </c>
      <c r="CN6" s="36">
        <f t="shared" si="10"/>
        <v>25.41</v>
      </c>
      <c r="CO6" s="36">
        <f t="shared" si="10"/>
        <v>24.21</v>
      </c>
      <c r="CP6" s="36">
        <f t="shared" si="10"/>
        <v>23.49</v>
      </c>
      <c r="CQ6" s="36">
        <f t="shared" si="10"/>
        <v>48.7</v>
      </c>
      <c r="CR6" s="36">
        <f t="shared" si="10"/>
        <v>46.9</v>
      </c>
      <c r="CS6" s="36">
        <f t="shared" si="10"/>
        <v>47.95</v>
      </c>
      <c r="CT6" s="36">
        <f t="shared" si="10"/>
        <v>48.26</v>
      </c>
      <c r="CU6" s="36">
        <f t="shared" si="10"/>
        <v>48.01</v>
      </c>
      <c r="CV6" s="35" t="str">
        <f>IF(CV7="","",IF(CV7="-","【-】","【"&amp;SUBSTITUTE(TEXT(CV7,"#,##0.00"),"-","△")&amp;"】"))</f>
        <v>【54.90】</v>
      </c>
      <c r="CW6" s="36">
        <f>IF(CW7="",NA(),CW7)</f>
        <v>77.150000000000006</v>
      </c>
      <c r="CX6" s="36">
        <f t="shared" ref="CX6:DF6" si="11">IF(CX7="",NA(),CX7)</f>
        <v>77.98</v>
      </c>
      <c r="CY6" s="36">
        <f t="shared" si="11"/>
        <v>74.2</v>
      </c>
      <c r="CZ6" s="36">
        <f t="shared" si="11"/>
        <v>79.290000000000006</v>
      </c>
      <c r="DA6" s="36">
        <f t="shared" si="11"/>
        <v>80.61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32131</v>
      </c>
      <c r="D7" s="38">
        <v>47</v>
      </c>
      <c r="E7" s="38">
        <v>1</v>
      </c>
      <c r="F7" s="38">
        <v>0</v>
      </c>
      <c r="G7" s="38">
        <v>0</v>
      </c>
      <c r="H7" s="38" t="s">
        <v>96</v>
      </c>
      <c r="I7" s="38" t="s">
        <v>97</v>
      </c>
      <c r="J7" s="38" t="s">
        <v>98</v>
      </c>
      <c r="K7" s="38" t="s">
        <v>99</v>
      </c>
      <c r="L7" s="38" t="s">
        <v>100</v>
      </c>
      <c r="M7" s="38" t="s">
        <v>101</v>
      </c>
      <c r="N7" s="39" t="s">
        <v>102</v>
      </c>
      <c r="O7" s="39" t="s">
        <v>103</v>
      </c>
      <c r="P7" s="39">
        <v>6.92</v>
      </c>
      <c r="Q7" s="39">
        <v>5032</v>
      </c>
      <c r="R7" s="39">
        <v>26576</v>
      </c>
      <c r="S7" s="39">
        <v>420.42</v>
      </c>
      <c r="T7" s="39">
        <v>63.21</v>
      </c>
      <c r="U7" s="39">
        <v>1824</v>
      </c>
      <c r="V7" s="39">
        <v>19.72</v>
      </c>
      <c r="W7" s="39">
        <v>92.49</v>
      </c>
      <c r="X7" s="39">
        <v>80.239999999999995</v>
      </c>
      <c r="Y7" s="39">
        <v>80.33</v>
      </c>
      <c r="Z7" s="39">
        <v>79.61</v>
      </c>
      <c r="AA7" s="39">
        <v>79.260000000000005</v>
      </c>
      <c r="AB7" s="39">
        <v>79.510000000000005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791.16</v>
      </c>
      <c r="BF7" s="39">
        <v>739.64</v>
      </c>
      <c r="BG7" s="39">
        <v>681.67</v>
      </c>
      <c r="BH7" s="39">
        <v>607.16999999999996</v>
      </c>
      <c r="BI7" s="39">
        <v>549.11</v>
      </c>
      <c r="BJ7" s="39">
        <v>1510.14</v>
      </c>
      <c r="BK7" s="39">
        <v>1595.62</v>
      </c>
      <c r="BL7" s="39">
        <v>1302.33</v>
      </c>
      <c r="BM7" s="39">
        <v>1274.21</v>
      </c>
      <c r="BN7" s="39">
        <v>1183.92</v>
      </c>
      <c r="BO7" s="39">
        <v>1084.05</v>
      </c>
      <c r="BP7" s="39">
        <v>35.409999999999997</v>
      </c>
      <c r="BQ7" s="39">
        <v>32.24</v>
      </c>
      <c r="BR7" s="39">
        <v>33.03</v>
      </c>
      <c r="BS7" s="39">
        <v>33.79</v>
      </c>
      <c r="BT7" s="39">
        <v>32.799999999999997</v>
      </c>
      <c r="BU7" s="39">
        <v>22.67</v>
      </c>
      <c r="BV7" s="39">
        <v>37.92</v>
      </c>
      <c r="BW7" s="39">
        <v>40.89</v>
      </c>
      <c r="BX7" s="39">
        <v>41.25</v>
      </c>
      <c r="BY7" s="39">
        <v>42.5</v>
      </c>
      <c r="BZ7" s="39">
        <v>53.46</v>
      </c>
      <c r="CA7" s="39">
        <v>856.29</v>
      </c>
      <c r="CB7" s="39">
        <v>938.18</v>
      </c>
      <c r="CC7" s="39">
        <v>914.13</v>
      </c>
      <c r="CD7" s="39">
        <v>892.44</v>
      </c>
      <c r="CE7" s="39">
        <v>918.34</v>
      </c>
      <c r="CF7" s="39">
        <v>789.62</v>
      </c>
      <c r="CG7" s="39">
        <v>423.18</v>
      </c>
      <c r="CH7" s="39">
        <v>383.2</v>
      </c>
      <c r="CI7" s="39">
        <v>383.25</v>
      </c>
      <c r="CJ7" s="39">
        <v>377.72</v>
      </c>
      <c r="CK7" s="39">
        <v>300.47000000000003</v>
      </c>
      <c r="CL7" s="39">
        <v>23.37</v>
      </c>
      <c r="CM7" s="39">
        <v>22.97</v>
      </c>
      <c r="CN7" s="39">
        <v>25.41</v>
      </c>
      <c r="CO7" s="39">
        <v>24.21</v>
      </c>
      <c r="CP7" s="39">
        <v>23.49</v>
      </c>
      <c r="CQ7" s="39">
        <v>48.7</v>
      </c>
      <c r="CR7" s="39">
        <v>46.9</v>
      </c>
      <c r="CS7" s="39">
        <v>47.95</v>
      </c>
      <c r="CT7" s="39">
        <v>48.26</v>
      </c>
      <c r="CU7" s="39">
        <v>48.01</v>
      </c>
      <c r="CV7" s="39">
        <v>54.9</v>
      </c>
      <c r="CW7" s="39">
        <v>77.150000000000006</v>
      </c>
      <c r="CX7" s="39">
        <v>77.98</v>
      </c>
      <c r="CY7" s="39">
        <v>74.2</v>
      </c>
      <c r="CZ7" s="39">
        <v>79.290000000000006</v>
      </c>
      <c r="DA7" s="39">
        <v>80.61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2021-01-13T06:47:11Z</cp:lastPrinted>
  <dcterms:created xsi:type="dcterms:W3CDTF">2020-12-04T02:18:54Z</dcterms:created>
  <dcterms:modified xsi:type="dcterms:W3CDTF">2021-01-13T06:57:57Z</dcterms:modified>
  <cp:category/>
</cp:coreProperties>
</file>