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STR-SHARE01.domninohe.local\M010_水道事業所\34　経営比較分析\R02\提出\"/>
    </mc:Choice>
  </mc:AlternateContent>
  <xr:revisionPtr revIDLastSave="0" documentId="8_{0C8655F9-4FF1-4701-8D94-19701BAFB6F7}" xr6:coauthVersionLast="40" xr6:coauthVersionMax="40" xr10:uidLastSave="{00000000-0000-0000-0000-000000000000}"/>
  <workbookProtection workbookAlgorithmName="SHA-512" workbookHashValue="T/Hc5/jcZlbhtoHN3OWKYZ/yQwkgWaux+8KhxIgddnbJ1vc+eznbiDYd6gwB/muXB5vz9tqfX/aWxcP2aD+aaA==" workbookSaltValue="i+TIn9lOfuKG51YWIpiv/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BB10" i="4"/>
  <c r="AL10" i="4"/>
  <c r="W10" i="4"/>
  <c r="I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<sst xmlns="http://schemas.openxmlformats.org/spreadsheetml/2006/main" count="228" uniqueCount="115">
  <si>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</si>
  <si>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</si>
  <si>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</si>
  <si>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</si>
  <si>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</si>
  <si>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</si>
  <si>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</si>
  <si>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</si>
  <si>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</si>
  <si>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</si>
  <si>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</si>
  <si>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</si>
  <si>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</si>
  <si>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</si>
  <si>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</si>
  <si>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</si>
  <si>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</si>
  <si>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</si>
  <si>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</si>
  <si>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</si>
  <si>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</si>
  <si>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</si>
  <si>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</si>
  <si>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</si>
  <si>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</si>
  <si>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</si>
  <si>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</si>
  <si>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</si>
  <si>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</si>
  <si>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</si>
  <si>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</si>
  <si>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</si>
  <si>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</si>
  <si>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</si>
  <si>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</si>
  <si>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</si>
  <si>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</si>
  <si>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</si>
  <si>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</si>
  <si>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</si>
  <si>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</si>
  <si>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</si>
  <si>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</si>
  <si>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</si>
  <si>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</si>
  <si>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</si>
  <si>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</si>
  <si>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</si>
  <si>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</si>
  <si>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</si>
  <si>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</si>
  <si>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</si>
  <si>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</si>
  <si>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</si>
  <si>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</si>
  <si>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</si>
  <si>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</si>
  <si>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</si>
  <si>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</si>
  <si>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</si>
  <si>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</si>
  <si>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</si>
  <si>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</si>
  <si>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</si>
  <si>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</si>
  <si>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</si>
  <si>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</si>
  <si>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</si>
  <si>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</si>
  <si>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</si>
  <si>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</si>
  <si>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</si>
  <si>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</si>
  <si>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</si>
  <si>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</si>
  <si>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</si>
  <si>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</si>
  <si>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</si>
  <si>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</si>
  <si>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</si>
  <si>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</si>
  <si>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</si>
  <si>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</si>
  <si>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</si>
  <si>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</si>
  <si>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</si>
  <si>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</si>
  <si>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</si>
  <si>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</si>
  <si>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</si>
  <si>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</si>
  <si>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</si>
  <si>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</si>
  <si>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二戸市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</si>
  <si>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</si>
  <si>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</si>
  <si>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</si>
  <si>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</si>
  <si>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</si>
  <si>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</si>
  <si>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</si>
  <si>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</si>
  <si>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</si>
  <si>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</si>
  <si>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</si>
  <si>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</si>
  <si>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</si>
  <si>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</si>
  <si>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</si>
  <si>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</si>
  <si>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</si>
  <si>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</si>
  <si>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有形固定資産減価償却率（①）と管路経年劣化率（②）は、類似団体平均と比較して低い状況で推移しているが、年々増加傾向にあることから、順次更新を進めるとともに適切な維持修繕等による長寿命化を図っていく。
　管路更新率（③）については、年度によって更新率にばらつきはあるが、補助事業等で財源を確保し、耐震性の低い管路や老朽化した管路を耐震管に布設替えするなど、計画的に整備を進めている。
</t>
    <phoneticPr fontId="4"/>
  </si>
  <si>
    <t xml:space="preserve">　今後将来、人口減少等により給水収益の大幅な増加が見込めない一方、老朽化施設や老朽管の計画的な更新などといった支出の増加が避けられない状況となっており、水道経営を取り巻く環境はより厳しくなるものと考えられる。
　今後、安全で安心な水道事業の持続可能な運営を確保するためにも、有収率の向上に努めながら、公営企業として適正な料金水準の検討を進めるほか、補助事業の有効活用や資本費平準化債の活用、事業経営の効率化を図るなどし、経営基盤の強化に取り組んでいく。
</t>
    <phoneticPr fontId="4"/>
  </si>
  <si>
    <t xml:space="preserve">　経常収支比率（①）は各年度とも100％以上で推移し、単年度の収支黒字を継続した健全経営を維持しているが、令和元年度決算においては、前年度比3.6ポイントの減少となっている。累積欠損金（②）は発生していないが、今後、給水人口の減少や節水意識の高まり等により、経常収益の主となる給水収益の減少傾向が続くと見込まれることから、健全経営維持のため、料金回収率の改善や料金収入確保策の検討など、より一層経営基盤の強化に取り組む必要がある。
　流動比率（③）は、継続して100％以上を維持しており、支払能力に問題はない。類似団体平均と比較して値が低いが、企業債の償還ピークとなる令和6年度以降、企業債償還額の減少に伴って徐々に回復する見込みとなっている。
　企業債残高対給水収益比率（④）は、大型事業に係る多額の費用を企業債で賄っているため、類似団体平均を大きく上回っており、料金収入の約10倍の企業債残高を抱えている。将来世代への過度な負担を避けるため、投資規模の妥当性を検証するなど、企業債の発行を抑制し企業債残高の縮小を図っていく必要がある。
　料金回収率（⑤）は100％を下回っている状態が続いており、給水に係る費用は給水収益のほか繰出金等他の収入で賄われている現状となっている。料金水準の見直しが必要と考えられるが、10㎥当たりの料金は、県内で最高料金となっていることもあり、平成18年の合併以降、料金改定がなされていない。また、供給原価（⑥）についても、類似団体平均を大きく上回っており、維持管理費の削減等の経営改善が必要となるが、費用全体のうち企業債支払利息、減価償却費、第三者委託などの固定費の割合が8割以上を占める中、経費削減にも限界がある。経費削減の取り組みは引き続き行っていくが、抜本的な収入構成（料金改定）の見直しを視野に入れなければならない時期に来ており、水道事業の投資における財源の均衡を図り、安全で安心な水道事業の持続可能な運営を確保するために、今後、公営企業として適正な料金水準を検討する必要がある。
　施設利用率（⑦）は、類似団体平均を上回って推移しており、現在のところ適正な施設規模、利用状況であると言えるが、有収率（⑧）は、類似団体平均を下回って推移しており、施設の稼働状況が収益に反映されていない状況である。配水管等の漏水が有収率低下の原因の一つと考えられるため、今後も計画的な管路更新や漏水調査等の対策を講じ、有収率の向上に努め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</si>
</sst>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0.79</c:v>
                </c:pt>
                <c:pt idx="1">
                  <c:v>0.79</c:v>
                </c:pt>
                <c:pt idx="2">
                  <c:v>0.18</c:v>
                </c:pt>
                <c:pt idx="3">
                  <c:v>0.44</c:v>
                </c:pt>
                <c:pt idx="4">
                  <c:v>0.65</c:v>
                </c:pt>
              </c:numCache>
            </c:numRef>
          </c:val>
          <c:extLst>
            <c:ext xmlns:c16="http://schemas.microsoft.com/office/drawing/2014/chart" uri="{C3380CC4-5D6E-409C-BE32-E72D297353CC}">
              <c16:uniqueId val="{00000000-D9CE-4AA6-BC86-9D225BE65A8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D9CE-4AA6-BC86-9D225BE65A8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64.849999999999994</c:v>
                </c:pt>
                <c:pt idx="1">
                  <c:v>62.84</c:v>
                </c:pt>
                <c:pt idx="2">
                  <c:v>62.01</c:v>
                </c:pt>
                <c:pt idx="3">
                  <c:v>63.72</c:v>
                </c:pt>
                <c:pt idx="4">
                  <c:v>63.97</c:v>
                </c:pt>
              </c:numCache>
            </c:numRef>
          </c:val>
          <c:extLst>
            <c:ext xmlns:c16="http://schemas.microsoft.com/office/drawing/2014/chart" uri="{C3380CC4-5D6E-409C-BE32-E72D297353CC}">
              <c16:uniqueId val="{00000000-8BBD-47B4-8382-CAEE346ABCF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8BBD-47B4-8382-CAEE346ABCF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74.19</c:v>
                </c:pt>
                <c:pt idx="1">
                  <c:v>77.22</c:v>
                </c:pt>
                <c:pt idx="2">
                  <c:v>78.09</c:v>
                </c:pt>
                <c:pt idx="3">
                  <c:v>76.39</c:v>
                </c:pt>
                <c:pt idx="4">
                  <c:v>74.540000000000006</c:v>
                </c:pt>
              </c:numCache>
            </c:numRef>
          </c:val>
          <c:extLst>
            <c:ext xmlns:c16="http://schemas.microsoft.com/office/drawing/2014/chart" uri="{C3380CC4-5D6E-409C-BE32-E72D297353CC}">
              <c16:uniqueId val="{00000000-A278-4F96-A804-94FE44D3F60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A278-4F96-A804-94FE44D3F60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109.57</c:v>
                </c:pt>
                <c:pt idx="1">
                  <c:v>116.7</c:v>
                </c:pt>
                <c:pt idx="2">
                  <c:v>117.25</c:v>
                </c:pt>
                <c:pt idx="3">
                  <c:v>116.21</c:v>
                </c:pt>
                <c:pt idx="4">
                  <c:v>112.61</c:v>
                </c:pt>
              </c:numCache>
            </c:numRef>
          </c:val>
          <c:extLst>
            <c:ext xmlns:c16="http://schemas.microsoft.com/office/drawing/2014/chart" uri="{C3380CC4-5D6E-409C-BE32-E72D297353CC}">
              <c16:uniqueId val="{00000000-CCFB-45E7-B74C-8A34E031250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CCFB-45E7-B74C-8A34E031250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43.47</c:v>
                </c:pt>
                <c:pt idx="1">
                  <c:v>45.27</c:v>
                </c:pt>
                <c:pt idx="2">
                  <c:v>47.24</c:v>
                </c:pt>
                <c:pt idx="3">
                  <c:v>47</c:v>
                </c:pt>
                <c:pt idx="4">
                  <c:v>48.34</c:v>
                </c:pt>
              </c:numCache>
            </c:numRef>
          </c:val>
          <c:extLst>
            <c:ext xmlns:c16="http://schemas.microsoft.com/office/drawing/2014/chart" uri="{C3380CC4-5D6E-409C-BE32-E72D297353CC}">
              <c16:uniqueId val="{00000000-5C05-4341-BA3D-BD89FB4D1CB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5C05-4341-BA3D-BD89FB4D1CB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5.86</c:v>
                </c:pt>
                <c:pt idx="1">
                  <c:v>11.42</c:v>
                </c:pt>
                <c:pt idx="2">
                  <c:v>11.56</c:v>
                </c:pt>
                <c:pt idx="3">
                  <c:v>11.5</c:v>
                </c:pt>
                <c:pt idx="4">
                  <c:v>12</c:v>
                </c:pt>
              </c:numCache>
            </c:numRef>
          </c:val>
          <c:extLst>
            <c:ext xmlns:c16="http://schemas.microsoft.com/office/drawing/2014/chart" uri="{C3380CC4-5D6E-409C-BE32-E72D297353CC}">
              <c16:uniqueId val="{00000000-1CEF-4502-A135-A4D14E252BD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1CEF-4502-A135-A4D14E252BD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F2-4169-8DBA-DD41D6245FF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EFF2-4169-8DBA-DD41D6245FF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173.56</c:v>
                </c:pt>
                <c:pt idx="1">
                  <c:v>163.72999999999999</c:v>
                </c:pt>
                <c:pt idx="2">
                  <c:v>170.02</c:v>
                </c:pt>
                <c:pt idx="3">
                  <c:v>203.08</c:v>
                </c:pt>
                <c:pt idx="4">
                  <c:v>192.74</c:v>
                </c:pt>
              </c:numCache>
            </c:numRef>
          </c:val>
          <c:extLst>
            <c:ext xmlns:c16="http://schemas.microsoft.com/office/drawing/2014/chart" uri="{C3380CC4-5D6E-409C-BE32-E72D297353CC}">
              <c16:uniqueId val="{00000000-4415-4449-8013-32FB6CD8C38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4415-4449-8013-32FB6CD8C38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1088.4100000000001</c:v>
                </c:pt>
                <c:pt idx="1">
                  <c:v>1031.57</c:v>
                </c:pt>
                <c:pt idx="2">
                  <c:v>1006.28</c:v>
                </c:pt>
                <c:pt idx="3">
                  <c:v>1059.53</c:v>
                </c:pt>
                <c:pt idx="4">
                  <c:v>1056.47</c:v>
                </c:pt>
              </c:numCache>
            </c:numRef>
          </c:val>
          <c:extLst>
            <c:ext xmlns:c16="http://schemas.microsoft.com/office/drawing/2014/chart" uri="{C3380CC4-5D6E-409C-BE32-E72D297353CC}">
              <c16:uniqueId val="{00000000-3B25-41B5-BF46-E7FC6565353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3B25-41B5-BF46-E7FC6565353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85.17</c:v>
                </c:pt>
                <c:pt idx="1">
                  <c:v>89.57</c:v>
                </c:pt>
                <c:pt idx="2">
                  <c:v>90.82</c:v>
                </c:pt>
                <c:pt idx="3">
                  <c:v>91.33</c:v>
                </c:pt>
                <c:pt idx="4">
                  <c:v>89.44</c:v>
                </c:pt>
              </c:numCache>
            </c:numRef>
          </c:val>
          <c:extLst>
            <c:ext xmlns:c16="http://schemas.microsoft.com/office/drawing/2014/chart" uri="{C3380CC4-5D6E-409C-BE32-E72D297353CC}">
              <c16:uniqueId val="{00000000-91C0-4855-988A-B2DE324AF23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91C0-4855-988A-B2DE324AF23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317.57</c:v>
                </c:pt>
                <c:pt idx="1">
                  <c:v>302.25</c:v>
                </c:pt>
                <c:pt idx="2">
                  <c:v>298.99</c:v>
                </c:pt>
                <c:pt idx="3">
                  <c:v>293.68</c:v>
                </c:pt>
                <c:pt idx="4">
                  <c:v>301.24</c:v>
                </c:pt>
              </c:numCache>
            </c:numRef>
          </c:val>
          <c:extLst>
            <c:ext xmlns:c16="http://schemas.microsoft.com/office/drawing/2014/chart" uri="{C3380CC4-5D6E-409C-BE32-E72D297353CC}">
              <c16:uniqueId val="{00000000-788D-4A12-B596-F523EFFF1E8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788D-4A12-B596-F523EFFF1E8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L52" zoomScale="110" zoomScaleNormal="11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岩手県　二戸市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26576</v>
      </c>
      <c r="AM8" s="61"/>
      <c r="AN8" s="61"/>
      <c r="AO8" s="61"/>
      <c r="AP8" s="61"/>
      <c r="AQ8" s="61"/>
      <c r="AR8" s="61"/>
      <c r="AS8" s="61"/>
      <c r="AT8" s="52">
        <f>データ!$S$6</f>
        <v>420.42</v>
      </c>
      <c r="AU8" s="53"/>
      <c r="AV8" s="53"/>
      <c r="AW8" s="53"/>
      <c r="AX8" s="53"/>
      <c r="AY8" s="53"/>
      <c r="AZ8" s="53"/>
      <c r="BA8" s="53"/>
      <c r="BB8" s="54">
        <f>データ!$T$6</f>
        <v>63.21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29.93</v>
      </c>
      <c r="J10" s="53"/>
      <c r="K10" s="53"/>
      <c r="L10" s="53"/>
      <c r="M10" s="53"/>
      <c r="N10" s="53"/>
      <c r="O10" s="64"/>
      <c r="P10" s="54">
        <f>データ!$P$6</f>
        <v>82.11</v>
      </c>
      <c r="Q10" s="54"/>
      <c r="R10" s="54"/>
      <c r="S10" s="54"/>
      <c r="T10" s="54"/>
      <c r="U10" s="54"/>
      <c r="V10" s="54"/>
      <c r="W10" s="61">
        <f>データ!$Q$6</f>
        <v>5032</v>
      </c>
      <c r="X10" s="61"/>
      <c r="Y10" s="61"/>
      <c r="Z10" s="61"/>
      <c r="AA10" s="61"/>
      <c r="AB10" s="61"/>
      <c r="AC10" s="61"/>
      <c r="AD10" s="2"/>
      <c r="AE10" s="2"/>
      <c r="AF10" s="2"/>
      <c r="AG10" s="2"/>
      <c r="AH10" s="4"/>
      <c r="AI10" s="4"/>
      <c r="AJ10" s="4"/>
      <c r="AK10" s="4"/>
      <c r="AL10" s="61">
        <f>データ!$U$6</f>
        <v>21630</v>
      </c>
      <c r="AM10" s="61"/>
      <c r="AN10" s="61"/>
      <c r="AO10" s="61"/>
      <c r="AP10" s="61"/>
      <c r="AQ10" s="61"/>
      <c r="AR10" s="61"/>
      <c r="AS10" s="61"/>
      <c r="AT10" s="52">
        <f>データ!$V$6</f>
        <v>87.21</v>
      </c>
      <c r="AU10" s="53"/>
      <c r="AV10" s="53"/>
      <c r="AW10" s="53"/>
      <c r="AX10" s="53"/>
      <c r="AY10" s="53"/>
      <c r="AZ10" s="53"/>
      <c r="BA10" s="53"/>
      <c r="BB10" s="54">
        <f>データ!$W$6</f>
        <v>248.02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i9kZ7eJ9vTkIjtLZR626pAGhKSuslkMCyxRlUr+siihxD9vidkWFF8GFDsOmyfe335j9pTrBdNKRMQTzFBfvmw==" saltValue="0AYe94qARIHyNzXtgU/iu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32131</v>
      </c>
      <c r="D6" s="34">
        <f t="shared" si="3"/>
        <v>46</v>
      </c>
      <c r="E6" s="34">
        <f t="shared" si="3"/>
        <v>1</v>
      </c>
      <c r="F6" s="34">
        <f t="shared" si="3"/>
        <v>0</v>
      </c>
      <c r="G6" s="34">
        <f t="shared" si="3"/>
        <v>1</v>
      </c>
      <c r="H6" s="34" t="str">
        <f t="shared" si="3"/>
        <v>岩手県　二戸市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29.93</v>
      </c>
      <c r="P6" s="35">
        <f t="shared" si="3"/>
        <v>82.11</v>
      </c>
      <c r="Q6" s="35">
        <f t="shared" si="3"/>
        <v>5032</v>
      </c>
      <c r="R6" s="35">
        <f t="shared" si="3"/>
        <v>26576</v>
      </c>
      <c r="S6" s="35">
        <f t="shared" si="3"/>
        <v>420.42</v>
      </c>
      <c r="T6" s="35">
        <f t="shared" si="3"/>
        <v>63.21</v>
      </c>
      <c r="U6" s="35">
        <f t="shared" si="3"/>
        <v>21630</v>
      </c>
      <c r="V6" s="35">
        <f t="shared" si="3"/>
        <v>87.21</v>
      </c>
      <c r="W6" s="35">
        <f t="shared" si="3"/>
        <v>248.02</v>
      </c>
      <c r="X6" s="36">
        <f>IF(X7="",NA(),X7)</f>
        <v>109.57</v>
      </c>
      <c r="Y6" s="36">
        <f t="shared" ref="Y6:AG6" si="4">IF(Y7="",NA(),Y7)</f>
        <v>116.7</v>
      </c>
      <c r="Z6" s="36">
        <f t="shared" si="4"/>
        <v>117.25</v>
      </c>
      <c r="AA6" s="36">
        <f t="shared" si="4"/>
        <v>116.21</v>
      </c>
      <c r="AB6" s="36">
        <f t="shared" si="4"/>
        <v>112.61</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173.56</v>
      </c>
      <c r="AU6" s="36">
        <f t="shared" ref="AU6:BC6" si="6">IF(AU7="",NA(),AU7)</f>
        <v>163.72999999999999</v>
      </c>
      <c r="AV6" s="36">
        <f t="shared" si="6"/>
        <v>170.02</v>
      </c>
      <c r="AW6" s="36">
        <f t="shared" si="6"/>
        <v>203.08</v>
      </c>
      <c r="AX6" s="36">
        <f t="shared" si="6"/>
        <v>192.74</v>
      </c>
      <c r="AY6" s="36">
        <f t="shared" si="6"/>
        <v>391.54</v>
      </c>
      <c r="AZ6" s="36">
        <f t="shared" si="6"/>
        <v>384.34</v>
      </c>
      <c r="BA6" s="36">
        <f t="shared" si="6"/>
        <v>359.47</v>
      </c>
      <c r="BB6" s="36">
        <f t="shared" si="6"/>
        <v>369.69</v>
      </c>
      <c r="BC6" s="36">
        <f t="shared" si="6"/>
        <v>379.08</v>
      </c>
      <c r="BD6" s="35" t="str">
        <f>IF(BD7="","",IF(BD7="-","【-】","【"&amp;SUBSTITUTE(TEXT(BD7,"#,##0.00"),"-","△")&amp;"】"))</f>
        <v>【264.97】</v>
      </c>
      <c r="BE6" s="36">
        <f>IF(BE7="",NA(),BE7)</f>
        <v>1088.4100000000001</v>
      </c>
      <c r="BF6" s="36">
        <f t="shared" ref="BF6:BN6" si="7">IF(BF7="",NA(),BF7)</f>
        <v>1031.57</v>
      </c>
      <c r="BG6" s="36">
        <f t="shared" si="7"/>
        <v>1006.28</v>
      </c>
      <c r="BH6" s="36">
        <f t="shared" si="7"/>
        <v>1059.53</v>
      </c>
      <c r="BI6" s="36">
        <f t="shared" si="7"/>
        <v>1056.47</v>
      </c>
      <c r="BJ6" s="36">
        <f t="shared" si="7"/>
        <v>386.97</v>
      </c>
      <c r="BK6" s="36">
        <f t="shared" si="7"/>
        <v>380.58</v>
      </c>
      <c r="BL6" s="36">
        <f t="shared" si="7"/>
        <v>401.79</v>
      </c>
      <c r="BM6" s="36">
        <f t="shared" si="7"/>
        <v>402.99</v>
      </c>
      <c r="BN6" s="36">
        <f t="shared" si="7"/>
        <v>398.98</v>
      </c>
      <c r="BO6" s="35" t="str">
        <f>IF(BO7="","",IF(BO7="-","【-】","【"&amp;SUBSTITUTE(TEXT(BO7,"#,##0.00"),"-","△")&amp;"】"))</f>
        <v>【266.61】</v>
      </c>
      <c r="BP6" s="36">
        <f>IF(BP7="",NA(),BP7)</f>
        <v>85.17</v>
      </c>
      <c r="BQ6" s="36">
        <f t="shared" ref="BQ6:BY6" si="8">IF(BQ7="",NA(),BQ7)</f>
        <v>89.57</v>
      </c>
      <c r="BR6" s="36">
        <f t="shared" si="8"/>
        <v>90.82</v>
      </c>
      <c r="BS6" s="36">
        <f t="shared" si="8"/>
        <v>91.33</v>
      </c>
      <c r="BT6" s="36">
        <f t="shared" si="8"/>
        <v>89.44</v>
      </c>
      <c r="BU6" s="36">
        <f t="shared" si="8"/>
        <v>101.72</v>
      </c>
      <c r="BV6" s="36">
        <f t="shared" si="8"/>
        <v>102.38</v>
      </c>
      <c r="BW6" s="36">
        <f t="shared" si="8"/>
        <v>100.12</v>
      </c>
      <c r="BX6" s="36">
        <f t="shared" si="8"/>
        <v>98.66</v>
      </c>
      <c r="BY6" s="36">
        <f t="shared" si="8"/>
        <v>98.64</v>
      </c>
      <c r="BZ6" s="35" t="str">
        <f>IF(BZ7="","",IF(BZ7="-","【-】","【"&amp;SUBSTITUTE(TEXT(BZ7,"#,##0.00"),"-","△")&amp;"】"))</f>
        <v>【103.24】</v>
      </c>
      <c r="CA6" s="36">
        <f>IF(CA7="",NA(),CA7)</f>
        <v>317.57</v>
      </c>
      <c r="CB6" s="36">
        <f t="shared" ref="CB6:CJ6" si="9">IF(CB7="",NA(),CB7)</f>
        <v>302.25</v>
      </c>
      <c r="CC6" s="36">
        <f t="shared" si="9"/>
        <v>298.99</v>
      </c>
      <c r="CD6" s="36">
        <f t="shared" si="9"/>
        <v>293.68</v>
      </c>
      <c r="CE6" s="36">
        <f t="shared" si="9"/>
        <v>301.24</v>
      </c>
      <c r="CF6" s="36">
        <f t="shared" si="9"/>
        <v>168.2</v>
      </c>
      <c r="CG6" s="36">
        <f t="shared" si="9"/>
        <v>168.67</v>
      </c>
      <c r="CH6" s="36">
        <f t="shared" si="9"/>
        <v>174.97</v>
      </c>
      <c r="CI6" s="36">
        <f t="shared" si="9"/>
        <v>178.59</v>
      </c>
      <c r="CJ6" s="36">
        <f t="shared" si="9"/>
        <v>178.92</v>
      </c>
      <c r="CK6" s="35" t="str">
        <f>IF(CK7="","",IF(CK7="-","【-】","【"&amp;SUBSTITUTE(TEXT(CK7,"#,##0.00"),"-","△")&amp;"】"))</f>
        <v>【168.38】</v>
      </c>
      <c r="CL6" s="36">
        <f>IF(CL7="",NA(),CL7)</f>
        <v>64.849999999999994</v>
      </c>
      <c r="CM6" s="36">
        <f t="shared" ref="CM6:CU6" si="10">IF(CM7="",NA(),CM7)</f>
        <v>62.84</v>
      </c>
      <c r="CN6" s="36">
        <f t="shared" si="10"/>
        <v>62.01</v>
      </c>
      <c r="CO6" s="36">
        <f t="shared" si="10"/>
        <v>63.72</v>
      </c>
      <c r="CP6" s="36">
        <f t="shared" si="10"/>
        <v>63.97</v>
      </c>
      <c r="CQ6" s="36">
        <f t="shared" si="10"/>
        <v>54.77</v>
      </c>
      <c r="CR6" s="36">
        <f t="shared" si="10"/>
        <v>54.92</v>
      </c>
      <c r="CS6" s="36">
        <f t="shared" si="10"/>
        <v>55.63</v>
      </c>
      <c r="CT6" s="36">
        <f t="shared" si="10"/>
        <v>55.03</v>
      </c>
      <c r="CU6" s="36">
        <f t="shared" si="10"/>
        <v>55.14</v>
      </c>
      <c r="CV6" s="35" t="str">
        <f>IF(CV7="","",IF(CV7="-","【-】","【"&amp;SUBSTITUTE(TEXT(CV7,"#,##0.00"),"-","△")&amp;"】"))</f>
        <v>【60.00】</v>
      </c>
      <c r="CW6" s="36">
        <f>IF(CW7="",NA(),CW7)</f>
        <v>74.19</v>
      </c>
      <c r="CX6" s="36">
        <f t="shared" ref="CX6:DF6" si="11">IF(CX7="",NA(),CX7)</f>
        <v>77.22</v>
      </c>
      <c r="CY6" s="36">
        <f t="shared" si="11"/>
        <v>78.09</v>
      </c>
      <c r="CZ6" s="36">
        <f t="shared" si="11"/>
        <v>76.39</v>
      </c>
      <c r="DA6" s="36">
        <f t="shared" si="11"/>
        <v>74.540000000000006</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43.47</v>
      </c>
      <c r="DI6" s="36">
        <f t="shared" ref="DI6:DQ6" si="12">IF(DI7="",NA(),DI7)</f>
        <v>45.27</v>
      </c>
      <c r="DJ6" s="36">
        <f t="shared" si="12"/>
        <v>47.24</v>
      </c>
      <c r="DK6" s="36">
        <f t="shared" si="12"/>
        <v>47</v>
      </c>
      <c r="DL6" s="36">
        <f t="shared" si="12"/>
        <v>48.34</v>
      </c>
      <c r="DM6" s="36">
        <f t="shared" si="12"/>
        <v>47.46</v>
      </c>
      <c r="DN6" s="36">
        <f t="shared" si="12"/>
        <v>48.49</v>
      </c>
      <c r="DO6" s="36">
        <f t="shared" si="12"/>
        <v>48.05</v>
      </c>
      <c r="DP6" s="36">
        <f t="shared" si="12"/>
        <v>48.87</v>
      </c>
      <c r="DQ6" s="36">
        <f t="shared" si="12"/>
        <v>49.92</v>
      </c>
      <c r="DR6" s="35" t="str">
        <f>IF(DR7="","",IF(DR7="-","【-】","【"&amp;SUBSTITUTE(TEXT(DR7,"#,##0.00"),"-","△")&amp;"】"))</f>
        <v>【49.59】</v>
      </c>
      <c r="DS6" s="36">
        <f>IF(DS7="",NA(),DS7)</f>
        <v>5.86</v>
      </c>
      <c r="DT6" s="36">
        <f t="shared" ref="DT6:EB6" si="13">IF(DT7="",NA(),DT7)</f>
        <v>11.42</v>
      </c>
      <c r="DU6" s="36">
        <f t="shared" si="13"/>
        <v>11.56</v>
      </c>
      <c r="DV6" s="36">
        <f t="shared" si="13"/>
        <v>11.5</v>
      </c>
      <c r="DW6" s="36">
        <f t="shared" si="13"/>
        <v>12</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0.79</v>
      </c>
      <c r="EE6" s="36">
        <f t="shared" ref="EE6:EM6" si="14">IF(EE7="",NA(),EE7)</f>
        <v>0.79</v>
      </c>
      <c r="EF6" s="36">
        <f t="shared" si="14"/>
        <v>0.18</v>
      </c>
      <c r="EG6" s="36">
        <f t="shared" si="14"/>
        <v>0.44</v>
      </c>
      <c r="EH6" s="36">
        <f t="shared" si="14"/>
        <v>0.65</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32131</v>
      </c>
      <c r="D7" s="38">
        <v>46</v>
      </c>
      <c r="E7" s="38">
        <v>1</v>
      </c>
      <c r="F7" s="38">
        <v>0</v>
      </c>
      <c r="G7" s="38">
        <v>1</v>
      </c>
      <c r="H7" s="38" t="s">
        <v>93</v>
      </c>
      <c r="I7" s="38" t="s">
        <v>94</v>
      </c>
      <c r="J7" s="38" t="s">
        <v>95</v>
      </c>
      <c r="K7" s="38" t="s">
        <v>96</v>
      </c>
      <c r="L7" s="38" t="s">
        <v>97</v>
      </c>
      <c r="M7" s="38" t="s">
        <v>98</v>
      </c>
      <c r="N7" s="39" t="s">
        <v>99</v>
      </c>
      <c r="O7" s="39">
        <v>29.93</v>
      </c>
      <c r="P7" s="39">
        <v>82.11</v>
      </c>
      <c r="Q7" s="39">
        <v>5032</v>
      </c>
      <c r="R7" s="39">
        <v>26576</v>
      </c>
      <c r="S7" s="39">
        <v>420.42</v>
      </c>
      <c r="T7" s="39">
        <v>63.21</v>
      </c>
      <c r="U7" s="39">
        <v>21630</v>
      </c>
      <c r="V7" s="39">
        <v>87.21</v>
      </c>
      <c r="W7" s="39">
        <v>248.02</v>
      </c>
      <c r="X7" s="39">
        <v>109.57</v>
      </c>
      <c r="Y7" s="39">
        <v>116.7</v>
      </c>
      <c r="Z7" s="39">
        <v>117.25</v>
      </c>
      <c r="AA7" s="39">
        <v>116.21</v>
      </c>
      <c r="AB7" s="39">
        <v>112.61</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173.56</v>
      </c>
      <c r="AU7" s="39">
        <v>163.72999999999999</v>
      </c>
      <c r="AV7" s="39">
        <v>170.02</v>
      </c>
      <c r="AW7" s="39">
        <v>203.08</v>
      </c>
      <c r="AX7" s="39">
        <v>192.74</v>
      </c>
      <c r="AY7" s="39">
        <v>391.54</v>
      </c>
      <c r="AZ7" s="39">
        <v>384.34</v>
      </c>
      <c r="BA7" s="39">
        <v>359.47</v>
      </c>
      <c r="BB7" s="39">
        <v>369.69</v>
      </c>
      <c r="BC7" s="39">
        <v>379.08</v>
      </c>
      <c r="BD7" s="39">
        <v>264.97000000000003</v>
      </c>
      <c r="BE7" s="39">
        <v>1088.4100000000001</v>
      </c>
      <c r="BF7" s="39">
        <v>1031.57</v>
      </c>
      <c r="BG7" s="39">
        <v>1006.28</v>
      </c>
      <c r="BH7" s="39">
        <v>1059.53</v>
      </c>
      <c r="BI7" s="39">
        <v>1056.47</v>
      </c>
      <c r="BJ7" s="39">
        <v>386.97</v>
      </c>
      <c r="BK7" s="39">
        <v>380.58</v>
      </c>
      <c r="BL7" s="39">
        <v>401.79</v>
      </c>
      <c r="BM7" s="39">
        <v>402.99</v>
      </c>
      <c r="BN7" s="39">
        <v>398.98</v>
      </c>
      <c r="BO7" s="39">
        <v>266.61</v>
      </c>
      <c r="BP7" s="39">
        <v>85.17</v>
      </c>
      <c r="BQ7" s="39">
        <v>89.57</v>
      </c>
      <c r="BR7" s="39">
        <v>90.82</v>
      </c>
      <c r="BS7" s="39">
        <v>91.33</v>
      </c>
      <c r="BT7" s="39">
        <v>89.44</v>
      </c>
      <c r="BU7" s="39">
        <v>101.72</v>
      </c>
      <c r="BV7" s="39">
        <v>102.38</v>
      </c>
      <c r="BW7" s="39">
        <v>100.12</v>
      </c>
      <c r="BX7" s="39">
        <v>98.66</v>
      </c>
      <c r="BY7" s="39">
        <v>98.64</v>
      </c>
      <c r="BZ7" s="39">
        <v>103.24</v>
      </c>
      <c r="CA7" s="39">
        <v>317.57</v>
      </c>
      <c r="CB7" s="39">
        <v>302.25</v>
      </c>
      <c r="CC7" s="39">
        <v>298.99</v>
      </c>
      <c r="CD7" s="39">
        <v>293.68</v>
      </c>
      <c r="CE7" s="39">
        <v>301.24</v>
      </c>
      <c r="CF7" s="39">
        <v>168.2</v>
      </c>
      <c r="CG7" s="39">
        <v>168.67</v>
      </c>
      <c r="CH7" s="39">
        <v>174.97</v>
      </c>
      <c r="CI7" s="39">
        <v>178.59</v>
      </c>
      <c r="CJ7" s="39">
        <v>178.92</v>
      </c>
      <c r="CK7" s="39">
        <v>168.38</v>
      </c>
      <c r="CL7" s="39">
        <v>64.849999999999994</v>
      </c>
      <c r="CM7" s="39">
        <v>62.84</v>
      </c>
      <c r="CN7" s="39">
        <v>62.01</v>
      </c>
      <c r="CO7" s="39">
        <v>63.72</v>
      </c>
      <c r="CP7" s="39">
        <v>63.97</v>
      </c>
      <c r="CQ7" s="39">
        <v>54.77</v>
      </c>
      <c r="CR7" s="39">
        <v>54.92</v>
      </c>
      <c r="CS7" s="39">
        <v>55.63</v>
      </c>
      <c r="CT7" s="39">
        <v>55.03</v>
      </c>
      <c r="CU7" s="39">
        <v>55.14</v>
      </c>
      <c r="CV7" s="39">
        <v>60</v>
      </c>
      <c r="CW7" s="39">
        <v>74.19</v>
      </c>
      <c r="CX7" s="39">
        <v>77.22</v>
      </c>
      <c r="CY7" s="39">
        <v>78.09</v>
      </c>
      <c r="CZ7" s="39">
        <v>76.39</v>
      </c>
      <c r="DA7" s="39">
        <v>74.540000000000006</v>
      </c>
      <c r="DB7" s="39">
        <v>82.89</v>
      </c>
      <c r="DC7" s="39">
        <v>82.66</v>
      </c>
      <c r="DD7" s="39">
        <v>82.04</v>
      </c>
      <c r="DE7" s="39">
        <v>81.900000000000006</v>
      </c>
      <c r="DF7" s="39">
        <v>81.39</v>
      </c>
      <c r="DG7" s="39">
        <v>89.8</v>
      </c>
      <c r="DH7" s="39">
        <v>43.47</v>
      </c>
      <c r="DI7" s="39">
        <v>45.27</v>
      </c>
      <c r="DJ7" s="39">
        <v>47.24</v>
      </c>
      <c r="DK7" s="39">
        <v>47</v>
      </c>
      <c r="DL7" s="39">
        <v>48.34</v>
      </c>
      <c r="DM7" s="39">
        <v>47.46</v>
      </c>
      <c r="DN7" s="39">
        <v>48.49</v>
      </c>
      <c r="DO7" s="39">
        <v>48.05</v>
      </c>
      <c r="DP7" s="39">
        <v>48.87</v>
      </c>
      <c r="DQ7" s="39">
        <v>49.92</v>
      </c>
      <c r="DR7" s="39">
        <v>49.59</v>
      </c>
      <c r="DS7" s="39">
        <v>5.86</v>
      </c>
      <c r="DT7" s="39">
        <v>11.42</v>
      </c>
      <c r="DU7" s="39">
        <v>11.56</v>
      </c>
      <c r="DV7" s="39">
        <v>11.5</v>
      </c>
      <c r="DW7" s="39">
        <v>12</v>
      </c>
      <c r="DX7" s="39">
        <v>9.7100000000000009</v>
      </c>
      <c r="DY7" s="39">
        <v>12.79</v>
      </c>
      <c r="DZ7" s="39">
        <v>13.39</v>
      </c>
      <c r="EA7" s="39">
        <v>14.85</v>
      </c>
      <c r="EB7" s="39">
        <v>16.88</v>
      </c>
      <c r="EC7" s="39">
        <v>19.440000000000001</v>
      </c>
      <c r="ED7" s="39">
        <v>0.79</v>
      </c>
      <c r="EE7" s="39">
        <v>0.79</v>
      </c>
      <c r="EF7" s="39">
        <v>0.18</v>
      </c>
      <c r="EG7" s="39">
        <v>0.44</v>
      </c>
      <c r="EH7" s="39">
        <v>0.65</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107</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西澤　宗冶</cp:lastModifiedBy>
  <cp:lastPrinted>2021-01-13T05:11:41Z</cp:lastPrinted>
  <dcterms:created xsi:type="dcterms:W3CDTF">2020-12-04T02:02:54Z</dcterms:created>
  <dcterms:modified xsi:type="dcterms:W3CDTF">2021-01-29T05:10:35Z</dcterms:modified>
  <cp:category/>
</cp:coreProperties>
</file>