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saito1687\Desktop\R1経営比較分析表2019_032115_46_1718\"/>
    </mc:Choice>
  </mc:AlternateContent>
  <xr:revisionPtr revIDLastSave="0" documentId="13_ncr:1_{79044D66-295C-447F-8CF0-608FE59A6C62}" xr6:coauthVersionLast="45" xr6:coauthVersionMax="45" xr10:uidLastSave="{00000000-0000-0000-0000-000000000000}"/>
  <workbookProtection workbookAlgorithmName="SHA-512" workbookHashValue="0UT4F9wJpAKdSzRPPX2kobZoaJJq779m/FyvvbmzlWcYBrJuL7lTrNEoAwH84sSK19s6sRC/jDdf2jCqxkt20Q==" workbookSaltValue="grPMIhL8pfZYEBNO1azTe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AT8" i="4"/>
  <c r="AL8" i="4"/>
  <c r="W8" i="4"/>
  <c r="P8" i="4"/>
  <c r="B6"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<sst xmlns="http://schemas.openxmlformats.org/spreadsheetml/2006/main" count="253" uniqueCount="116">
  <si>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</si>
  <si>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</si>
  <si>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</si>
  <si>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</si>
  <si>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</si>
  <si>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</si>
  <si>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</si>
  <si>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</si>
  <si>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</si>
  <si>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</si>
  <si>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</si>
  <si>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</si>
  <si>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</si>
  <si>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</si>
  <si>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</si>
  <si>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</si>
  <si>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</si>
  <si>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</si>
  <si>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</si>
  <si>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</si>
  <si>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</si>
  <si>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</si>
  <si>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</si>
  <si>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</si>
  <si>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</si>
  <si>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</si>
  <si>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</si>
  <si>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</si>
  <si>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</si>
  <si>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</si>
  <si>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</si>
  <si>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</si>
  <si>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</si>
  <si>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</si>
  <si>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</si>
  <si>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</si>
  <si>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</si>
  <si>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</si>
  <si>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</si>
  <si>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</si>
  <si>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</si>
  <si>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</si>
  <si>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</si>
  <si>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</si>
  <si>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</si>
  <si>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</si>
  <si>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</si>
  <si>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</si>
  <si>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</si>
  <si>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</si>
  <si>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</si>
  <si>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</si>
  <si>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</si>
  <si>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</si>
  <si>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</si>
  <si>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</si>
  <si>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</si>
  <si>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</si>
  <si>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</si>
  <si>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</si>
  <si>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</si>
  <si>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</si>
  <si>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</si>
  <si>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</si>
  <si>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</si>
  <si>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</si>
  <si>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</si>
  <si>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</si>
  <si>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</si>
  <si>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</si>
  <si>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</si>
  <si>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</si>
  <si>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</si>
  <si>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</si>
  <si>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</si>
  <si>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</si>
  <si>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</si>
  <si>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</si>
  <si>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</si>
  <si>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</si>
  <si>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</si>
  <si>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</si>
  <si>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</si>
  <si>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</si>
  <si>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</si>
  <si>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</si>
  <si>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</si>
  <si>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</si>
  <si>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</si>
  <si>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</si>
  <si>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</si>
  <si>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</si>
  <si>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</si>
  <si>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</si>
  <si>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</si>
  <si>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</si>
  <si>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</si>
  <si>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</si>
  <si>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</si>
  <si>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</si>
  <si>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</si>
  <si>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</si>
  <si>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</si>
  <si>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</si>
  <si>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</si>
  <si>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</si>
  <si>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</si>
  <si>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</si>
  <si>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</si>
  <si>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</si>
  <si>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</si>
  <si>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</si>
  <si>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</si>
  <si>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本事業は平成16年度に供用を開始しました。
　農業集落における事業であるため事業対象地域の人口密度が低く、維持管理や設備投資などの費用を使用料収入で回収することが困難な状況であり、一般会計からの繰入金が総収益の多くの部分を占めています。
　こうしたことから、数値の算出に当該繰入金が含まれない⑤経費回収率や⑥汚水処理原価は公共下水道事業と大きな差がありますが、類似団体平均値とは同程度となっています。当該繰入金が含まれる①経常収支比率は同程度となっています。
　⑧水洗化率については、類似団体平均値と比べて高値となっています。これは東日本大震災被災者の移住によるもので、現在処理量は施設能力の限界に近い状況にあり、平成28年度から新規接続者を受け入れていません。</t>
    <phoneticPr fontId="4"/>
  </si>
  <si>
    <t>　法定耐用年数を超過した管渠がないことから、②管渠老朽化率及び③管渠改善率については、0で推移しています。類似団体平均値と比較して①有形固定資産減価償却率も同程度であり、全体として老朽化の程度は低い状況です。</t>
    <phoneticPr fontId="4"/>
  </si>
  <si>
    <t>　東日本大震災被災者の移住により接続数が増加し、処理量が施設能力の限界に近い状況にあること、本事業の性格上今後経営状況の大幅な改善は見込めないことから、令和3年度をもって公共下水道と接続し、農業集落排水事業は廃止することに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</si>
</sst>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AB8-49B8-B6A0-95ED094785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5AB8-49B8-B6A0-95ED094785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95.65</c:v>
                </c:pt>
                <c:pt idx="2">
                  <c:v>74.349999999999994</c:v>
                </c:pt>
                <c:pt idx="3">
                  <c:v>72.17</c:v>
                </c:pt>
                <c:pt idx="4">
                  <c:v>70</c:v>
                </c:pt>
              </c:numCache>
            </c:numRef>
          </c:val>
          <c:extLst>
            <c:ext xmlns:c16="http://schemas.microsoft.com/office/drawing/2014/chart" uri="{C3380CC4-5D6E-409C-BE32-E72D297353CC}">
              <c16:uniqueId val="{00000000-4A68-4C81-A0EC-54D98501E9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42.84</c:v>
                </c:pt>
                <c:pt idx="2">
                  <c:v>40.93</c:v>
                </c:pt>
                <c:pt idx="3">
                  <c:v>43.38</c:v>
                </c:pt>
                <c:pt idx="4">
                  <c:v>42.33</c:v>
                </c:pt>
              </c:numCache>
            </c:numRef>
          </c:val>
          <c:smooth val="0"/>
          <c:extLst>
            <c:ext xmlns:c16="http://schemas.microsoft.com/office/drawing/2014/chart" uri="{C3380CC4-5D6E-409C-BE32-E72D297353CC}">
              <c16:uniqueId val="{00000001-4A68-4C81-A0EC-54D98501E9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89.27</c:v>
                </c:pt>
                <c:pt idx="2">
                  <c:v>91.1</c:v>
                </c:pt>
                <c:pt idx="3">
                  <c:v>94.44</c:v>
                </c:pt>
                <c:pt idx="4">
                  <c:v>94.41</c:v>
                </c:pt>
              </c:numCache>
            </c:numRef>
          </c:val>
          <c:extLst>
            <c:ext xmlns:c16="http://schemas.microsoft.com/office/drawing/2014/chart" uri="{C3380CC4-5D6E-409C-BE32-E72D297353CC}">
              <c16:uniqueId val="{00000000-025F-4633-A202-C6A47099ED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66.3</c:v>
                </c:pt>
                <c:pt idx="2">
                  <c:v>62.73</c:v>
                </c:pt>
                <c:pt idx="3">
                  <c:v>62.02</c:v>
                </c:pt>
                <c:pt idx="4">
                  <c:v>62.5</c:v>
                </c:pt>
              </c:numCache>
            </c:numRef>
          </c:val>
          <c:smooth val="0"/>
          <c:extLst>
            <c:ext xmlns:c16="http://schemas.microsoft.com/office/drawing/2014/chart" uri="{C3380CC4-5D6E-409C-BE32-E72D297353CC}">
              <c16:uniqueId val="{00000001-025F-4633-A202-C6A47099ED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78.67</c:v>
                </c:pt>
                <c:pt idx="2">
                  <c:v>99.98</c:v>
                </c:pt>
                <c:pt idx="3">
                  <c:v>93.29</c:v>
                </c:pt>
                <c:pt idx="4">
                  <c:v>104.49</c:v>
                </c:pt>
              </c:numCache>
            </c:numRef>
          </c:val>
          <c:extLst>
            <c:ext xmlns:c16="http://schemas.microsoft.com/office/drawing/2014/chart" uri="{C3380CC4-5D6E-409C-BE32-E72D297353CC}">
              <c16:uniqueId val="{00000000-1547-4FE9-9303-356B554B4E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105.64</c:v>
                </c:pt>
                <c:pt idx="2">
                  <c:v>100.96</c:v>
                </c:pt>
                <c:pt idx="3">
                  <c:v>101.41</c:v>
                </c:pt>
                <c:pt idx="4">
                  <c:v>104.22</c:v>
                </c:pt>
              </c:numCache>
            </c:numRef>
          </c:val>
          <c:smooth val="0"/>
          <c:extLst>
            <c:ext xmlns:c16="http://schemas.microsoft.com/office/drawing/2014/chart" uri="{C3380CC4-5D6E-409C-BE32-E72D297353CC}">
              <c16:uniqueId val="{00000001-1547-4FE9-9303-356B554B4E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3.46</c:v>
                </c:pt>
                <c:pt idx="2">
                  <c:v>6.9</c:v>
                </c:pt>
                <c:pt idx="3">
                  <c:v>10.33</c:v>
                </c:pt>
                <c:pt idx="4">
                  <c:v>13.77</c:v>
                </c:pt>
              </c:numCache>
            </c:numRef>
          </c:val>
          <c:extLst>
            <c:ext xmlns:c16="http://schemas.microsoft.com/office/drawing/2014/chart" uri="{C3380CC4-5D6E-409C-BE32-E72D297353CC}">
              <c16:uniqueId val="{00000000-9B56-4739-8318-44DF4FF90E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10.45</c:v>
                </c:pt>
                <c:pt idx="2">
                  <c:v>8.36</c:v>
                </c:pt>
                <c:pt idx="3">
                  <c:v>11.1</c:v>
                </c:pt>
                <c:pt idx="4">
                  <c:v>12.06</c:v>
                </c:pt>
              </c:numCache>
            </c:numRef>
          </c:val>
          <c:smooth val="0"/>
          <c:extLst>
            <c:ext xmlns:c16="http://schemas.microsoft.com/office/drawing/2014/chart" uri="{C3380CC4-5D6E-409C-BE32-E72D297353CC}">
              <c16:uniqueId val="{00000001-9B56-4739-8318-44DF4FF90E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776-4EB2-B061-986231CAAA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4776-4EB2-B061-986231CAAA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112.05</c:v>
                </c:pt>
                <c:pt idx="2">
                  <c:v>119.78</c:v>
                </c:pt>
                <c:pt idx="3">
                  <c:v>156.25</c:v>
                </c:pt>
                <c:pt idx="4">
                  <c:v>150.09</c:v>
                </c:pt>
              </c:numCache>
            </c:numRef>
          </c:val>
          <c:extLst>
            <c:ext xmlns:c16="http://schemas.microsoft.com/office/drawing/2014/chart" uri="{C3380CC4-5D6E-409C-BE32-E72D297353CC}">
              <c16:uniqueId val="{00000000-570B-4423-9AD1-7932AAB406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247.72</c:v>
                </c:pt>
                <c:pt idx="2">
                  <c:v>97.36</c:v>
                </c:pt>
                <c:pt idx="3">
                  <c:v>76.180000000000007</c:v>
                </c:pt>
                <c:pt idx="4">
                  <c:v>23.66</c:v>
                </c:pt>
              </c:numCache>
            </c:numRef>
          </c:val>
          <c:smooth val="0"/>
          <c:extLst>
            <c:ext xmlns:c16="http://schemas.microsoft.com/office/drawing/2014/chart" uri="{C3380CC4-5D6E-409C-BE32-E72D297353CC}">
              <c16:uniqueId val="{00000001-570B-4423-9AD1-7932AAB406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66.33</c:v>
                </c:pt>
                <c:pt idx="2">
                  <c:v>224.31</c:v>
                </c:pt>
                <c:pt idx="3">
                  <c:v>216.01</c:v>
                </c:pt>
                <c:pt idx="4">
                  <c:v>186.42</c:v>
                </c:pt>
              </c:numCache>
            </c:numRef>
          </c:val>
          <c:extLst>
            <c:ext xmlns:c16="http://schemas.microsoft.com/office/drawing/2014/chart" uri="{C3380CC4-5D6E-409C-BE32-E72D297353CC}">
              <c16:uniqueId val="{00000000-110D-4872-B49C-868697FE04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103.15</c:v>
                </c:pt>
                <c:pt idx="2">
                  <c:v>191.84</c:v>
                </c:pt>
                <c:pt idx="3">
                  <c:v>181.16</c:v>
                </c:pt>
                <c:pt idx="4">
                  <c:v>103.43</c:v>
                </c:pt>
              </c:numCache>
            </c:numRef>
          </c:val>
          <c:smooth val="0"/>
          <c:extLst>
            <c:ext xmlns:c16="http://schemas.microsoft.com/office/drawing/2014/chart" uri="{C3380CC4-5D6E-409C-BE32-E72D297353CC}">
              <c16:uniqueId val="{00000001-110D-4872-B49C-868697FE04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0</c:v>
                </c:pt>
                <c:pt idx="1">
                  <c:v>0</c:v>
                </c:pt>
                <c:pt idx="2">
                  <c:v>0</c:v>
                </c:pt>
                <c:pt idx="3" formatCode="#,##0.00;&quot;△&quot;#,##0.00;&quot;-&quot;">
                  <c:v>1193.5999999999999</c:v>
                </c:pt>
                <c:pt idx="4" formatCode="#,##0.00;&quot;△&quot;#,##0.00;&quot;-&quot;">
                  <c:v>1253.99</c:v>
                </c:pt>
              </c:numCache>
            </c:numRef>
          </c:val>
          <c:extLst>
            <c:ext xmlns:c16="http://schemas.microsoft.com/office/drawing/2014/chart" uri="{C3380CC4-5D6E-409C-BE32-E72D297353CC}">
              <c16:uniqueId val="{00000000-A56C-4E82-B64E-999549916C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1051.43</c:v>
                </c:pt>
                <c:pt idx="2">
                  <c:v>982.29</c:v>
                </c:pt>
                <c:pt idx="3">
                  <c:v>713.28</c:v>
                </c:pt>
                <c:pt idx="4">
                  <c:v>673.08</c:v>
                </c:pt>
              </c:numCache>
            </c:numRef>
          </c:val>
          <c:smooth val="0"/>
          <c:extLst>
            <c:ext xmlns:c16="http://schemas.microsoft.com/office/drawing/2014/chart" uri="{C3380CC4-5D6E-409C-BE32-E72D297353CC}">
              <c16:uniqueId val="{00000001-A56C-4E82-B64E-999549916C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26.24</c:v>
                </c:pt>
                <c:pt idx="2">
                  <c:v>23.37</c:v>
                </c:pt>
                <c:pt idx="3">
                  <c:v>53.63</c:v>
                </c:pt>
                <c:pt idx="4">
                  <c:v>50.65</c:v>
                </c:pt>
              </c:numCache>
            </c:numRef>
          </c:val>
          <c:extLst>
            <c:ext xmlns:c16="http://schemas.microsoft.com/office/drawing/2014/chart" uri="{C3380CC4-5D6E-409C-BE32-E72D297353CC}">
              <c16:uniqueId val="{00000000-BDA7-4642-9957-3922A6ED14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40.06</c:v>
                </c:pt>
                <c:pt idx="2">
                  <c:v>41.25</c:v>
                </c:pt>
                <c:pt idx="3">
                  <c:v>40.75</c:v>
                </c:pt>
                <c:pt idx="4">
                  <c:v>42.44</c:v>
                </c:pt>
              </c:numCache>
            </c:numRef>
          </c:val>
          <c:smooth val="0"/>
          <c:extLst>
            <c:ext xmlns:c16="http://schemas.microsoft.com/office/drawing/2014/chart" uri="{C3380CC4-5D6E-409C-BE32-E72D297353CC}">
              <c16:uniqueId val="{00000001-BDA7-4642-9957-3922A6ED14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777.19</c:v>
                </c:pt>
                <c:pt idx="2">
                  <c:v>713.76</c:v>
                </c:pt>
                <c:pt idx="3">
                  <c:v>317.70999999999998</c:v>
                </c:pt>
                <c:pt idx="4">
                  <c:v>332.29</c:v>
                </c:pt>
              </c:numCache>
            </c:numRef>
          </c:val>
          <c:extLst>
            <c:ext xmlns:c16="http://schemas.microsoft.com/office/drawing/2014/chart" uri="{C3380CC4-5D6E-409C-BE32-E72D297353CC}">
              <c16:uniqueId val="{00000000-BA4A-4AC9-8F8B-56E38EBC72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BA4A-4AC9-8F8B-56E38EBC72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釜石市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32977</v>
      </c>
      <c r="AM8" s="69"/>
      <c r="AN8" s="69"/>
      <c r="AO8" s="69"/>
      <c r="AP8" s="69"/>
      <c r="AQ8" s="69"/>
      <c r="AR8" s="69"/>
      <c r="AS8" s="69"/>
      <c r="AT8" s="68">
        <f>データ!T6</f>
        <v>440.34</v>
      </c>
      <c r="AU8" s="68"/>
      <c r="AV8" s="68"/>
      <c r="AW8" s="68"/>
      <c r="AX8" s="68"/>
      <c r="AY8" s="68"/>
      <c r="AZ8" s="68"/>
      <c r="BA8" s="68"/>
      <c r="BB8" s="68">
        <f>データ!U6</f>
        <v>74.89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52.16</v>
      </c>
      <c r="J10" s="68"/>
      <c r="K10" s="68"/>
      <c r="L10" s="68"/>
      <c r="M10" s="68"/>
      <c r="N10" s="68"/>
      <c r="O10" s="68"/>
      <c r="P10" s="68">
        <f>データ!P6</f>
        <v>2.09</v>
      </c>
      <c r="Q10" s="68"/>
      <c r="R10" s="68"/>
      <c r="S10" s="68"/>
      <c r="T10" s="68"/>
      <c r="U10" s="68"/>
      <c r="V10" s="68"/>
      <c r="W10" s="68">
        <f>データ!Q6</f>
        <v>98.68</v>
      </c>
      <c r="X10" s="68"/>
      <c r="Y10" s="68"/>
      <c r="Z10" s="68"/>
      <c r="AA10" s="68"/>
      <c r="AB10" s="68"/>
      <c r="AC10" s="68"/>
      <c r="AD10" s="69">
        <f>データ!R6</f>
        <v>3630</v>
      </c>
      <c r="AE10" s="69"/>
      <c r="AF10" s="69"/>
      <c r="AG10" s="69"/>
      <c r="AH10" s="69"/>
      <c r="AI10" s="69"/>
      <c r="AJ10" s="69"/>
      <c r="AK10" s="2"/>
      <c r="AL10" s="69">
        <f>データ!V6</f>
        <v>680</v>
      </c>
      <c r="AM10" s="69"/>
      <c r="AN10" s="69"/>
      <c r="AO10" s="69"/>
      <c r="AP10" s="69"/>
      <c r="AQ10" s="69"/>
      <c r="AR10" s="69"/>
      <c r="AS10" s="69"/>
      <c r="AT10" s="68">
        <f>データ!W6</f>
        <v>0.19</v>
      </c>
      <c r="AU10" s="68"/>
      <c r="AV10" s="68"/>
      <c r="AW10" s="68"/>
      <c r="AX10" s="68"/>
      <c r="AY10" s="68"/>
      <c r="AZ10" s="68"/>
      <c r="BA10" s="68"/>
      <c r="BB10" s="68">
        <f>データ!X6</f>
        <v>3578.95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K1U7DK94RJTzR3sQGYMV2rlBjdGkaWYIkMIHpI39ZbdsA4hCoMswfkQK8LzLB4dh0tZoSVJ785mPAFs5R4gxQw==" saltValue="OC+zNt/8iY1zMFps5/OK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32115</v>
      </c>
      <c r="D6" s="33">
        <f t="shared" si="3"/>
        <v>46</v>
      </c>
      <c r="E6" s="33">
        <f t="shared" si="3"/>
        <v>17</v>
      </c>
      <c r="F6" s="33">
        <f t="shared" si="3"/>
        <v>5</v>
      </c>
      <c r="G6" s="33">
        <f t="shared" si="3"/>
        <v>0</v>
      </c>
      <c r="H6" s="33" t="str">
        <f t="shared" si="3"/>
        <v>岩手県　釜石市</v>
      </c>
      <c r="I6" s="33" t="str">
        <f t="shared" si="3"/>
        <v>法適用</v>
      </c>
      <c r="J6" s="33" t="str">
        <f t="shared" si="3"/>
        <v>下水道事業</v>
      </c>
      <c r="K6" s="33" t="str">
        <f t="shared" si="3"/>
        <v>農業集落排水</v>
      </c>
      <c r="L6" s="33" t="str">
        <f t="shared" si="3"/>
        <v>F3</v>
      </c>
      <c r="M6" s="33" t="str">
        <f t="shared" si="3"/>
        <v>非設置</v>
      </c>
      <c r="N6" s="34" t="str">
        <f t="shared" si="3"/>
        <v>-</v>
      </c>
      <c r="O6" s="34">
        <f t="shared" si="3"/>
        <v>52.16</v>
      </c>
      <c r="P6" s="34">
        <f t="shared" si="3"/>
        <v>2.09</v>
      </c>
      <c r="Q6" s="34">
        <f t="shared" si="3"/>
        <v>98.68</v>
      </c>
      <c r="R6" s="34">
        <f t="shared" si="3"/>
        <v>3630</v>
      </c>
      <c r="S6" s="34">
        <f t="shared" si="3"/>
        <v>32977</v>
      </c>
      <c r="T6" s="34">
        <f t="shared" si="3"/>
        <v>440.34</v>
      </c>
      <c r="U6" s="34">
        <f t="shared" si="3"/>
        <v>74.89</v>
      </c>
      <c r="V6" s="34">
        <f t="shared" si="3"/>
        <v>680</v>
      </c>
      <c r="W6" s="34">
        <f t="shared" si="3"/>
        <v>0.19</v>
      </c>
      <c r="X6" s="34">
        <f t="shared" si="3"/>
        <v>3578.95</v>
      </c>
      <c r="Y6" s="35" t="str">
        <f>IF(Y7="",NA(),Y7)</f>
        <v>-</v>
      </c>
      <c r="Z6" s="35">
        <f t="shared" ref="Z6:AH6" si="4">IF(Z7="",NA(),Z7)</f>
        <v>78.67</v>
      </c>
      <c r="AA6" s="35">
        <f t="shared" si="4"/>
        <v>99.98</v>
      </c>
      <c r="AB6" s="35">
        <f t="shared" si="4"/>
        <v>93.29</v>
      </c>
      <c r="AC6" s="35">
        <f t="shared" si="4"/>
        <v>104.49</v>
      </c>
      <c r="AD6" s="35" t="str">
        <f t="shared" si="4"/>
        <v>-</v>
      </c>
      <c r="AE6" s="35">
        <f t="shared" si="4"/>
        <v>105.64</v>
      </c>
      <c r="AF6" s="35">
        <f t="shared" si="4"/>
        <v>100.96</v>
      </c>
      <c r="AG6" s="35">
        <f t="shared" si="4"/>
        <v>101.41</v>
      </c>
      <c r="AH6" s="35">
        <f t="shared" si="4"/>
        <v>104.22</v>
      </c>
      <c r="AI6" s="34" t="str">
        <f>IF(AI7="","",IF(AI7="-","【-】","【"&amp;SUBSTITUTE(TEXT(AI7,"#,##0.00"),"-","△")&amp;"】"))</f>
        <v>【102.97】</v>
      </c>
      <c r="AJ6" s="35" t="str">
        <f>IF(AJ7="",NA(),AJ7)</f>
        <v>-</v>
      </c>
      <c r="AK6" s="35">
        <f t="shared" ref="AK6:AS6" si="5">IF(AK7="",NA(),AK7)</f>
        <v>112.05</v>
      </c>
      <c r="AL6" s="35">
        <f t="shared" si="5"/>
        <v>119.78</v>
      </c>
      <c r="AM6" s="35">
        <f t="shared" si="5"/>
        <v>156.25</v>
      </c>
      <c r="AN6" s="35">
        <f t="shared" si="5"/>
        <v>150.09</v>
      </c>
      <c r="AO6" s="35" t="str">
        <f t="shared" si="5"/>
        <v>-</v>
      </c>
      <c r="AP6" s="35">
        <f t="shared" si="5"/>
        <v>247.72</v>
      </c>
      <c r="AQ6" s="35">
        <f t="shared" si="5"/>
        <v>97.36</v>
      </c>
      <c r="AR6" s="35">
        <f t="shared" si="5"/>
        <v>76.180000000000007</v>
      </c>
      <c r="AS6" s="35">
        <f t="shared" si="5"/>
        <v>23.66</v>
      </c>
      <c r="AT6" s="34" t="str">
        <f>IF(AT7="","",IF(AT7="-","【-】","【"&amp;SUBSTITUTE(TEXT(AT7,"#,##0.00"),"-","△")&amp;"】"))</f>
        <v>【165.48】</v>
      </c>
      <c r="AU6" s="35" t="str">
        <f>IF(AU7="",NA(),AU7)</f>
        <v>-</v>
      </c>
      <c r="AV6" s="35">
        <f t="shared" ref="AV6:BD6" si="6">IF(AV7="",NA(),AV7)</f>
        <v>66.33</v>
      </c>
      <c r="AW6" s="35">
        <f t="shared" si="6"/>
        <v>224.31</v>
      </c>
      <c r="AX6" s="35">
        <f t="shared" si="6"/>
        <v>216.01</v>
      </c>
      <c r="AY6" s="35">
        <f t="shared" si="6"/>
        <v>186.42</v>
      </c>
      <c r="AZ6" s="35" t="str">
        <f t="shared" si="6"/>
        <v>-</v>
      </c>
      <c r="BA6" s="35">
        <f t="shared" si="6"/>
        <v>103.15</v>
      </c>
      <c r="BB6" s="35">
        <f t="shared" si="6"/>
        <v>191.84</v>
      </c>
      <c r="BC6" s="35">
        <f t="shared" si="6"/>
        <v>181.16</v>
      </c>
      <c r="BD6" s="35">
        <f t="shared" si="6"/>
        <v>103.43</v>
      </c>
      <c r="BE6" s="34" t="str">
        <f>IF(BE7="","",IF(BE7="-","【-】","【"&amp;SUBSTITUTE(TEXT(BE7,"#,##0.00"),"-","△")&amp;"】"))</f>
        <v>【33.84】</v>
      </c>
      <c r="BF6" s="35" t="str">
        <f>IF(BF7="",NA(),BF7)</f>
        <v>-</v>
      </c>
      <c r="BG6" s="34">
        <f t="shared" ref="BG6:BO6" si="7">IF(BG7="",NA(),BG7)</f>
        <v>0</v>
      </c>
      <c r="BH6" s="34">
        <f t="shared" si="7"/>
        <v>0</v>
      </c>
      <c r="BI6" s="35">
        <f t="shared" si="7"/>
        <v>1193.5999999999999</v>
      </c>
      <c r="BJ6" s="35">
        <f t="shared" si="7"/>
        <v>1253.99</v>
      </c>
      <c r="BK6" s="35" t="str">
        <f t="shared" si="7"/>
        <v>-</v>
      </c>
      <c r="BL6" s="35">
        <f t="shared" si="7"/>
        <v>1051.43</v>
      </c>
      <c r="BM6" s="35">
        <f t="shared" si="7"/>
        <v>982.29</v>
      </c>
      <c r="BN6" s="35">
        <f t="shared" si="7"/>
        <v>713.28</v>
      </c>
      <c r="BO6" s="35">
        <f t="shared" si="7"/>
        <v>673.08</v>
      </c>
      <c r="BP6" s="34" t="str">
        <f>IF(BP7="","",IF(BP7="-","【-】","【"&amp;SUBSTITUTE(TEXT(BP7,"#,##0.00"),"-","△")&amp;"】"))</f>
        <v>【765.47】</v>
      </c>
      <c r="BQ6" s="35" t="str">
        <f>IF(BQ7="",NA(),BQ7)</f>
        <v>-</v>
      </c>
      <c r="BR6" s="35">
        <f t="shared" ref="BR6:BZ6" si="8">IF(BR7="",NA(),BR7)</f>
        <v>26.24</v>
      </c>
      <c r="BS6" s="35">
        <f t="shared" si="8"/>
        <v>23.37</v>
      </c>
      <c r="BT6" s="35">
        <f t="shared" si="8"/>
        <v>53.63</v>
      </c>
      <c r="BU6" s="35">
        <f t="shared" si="8"/>
        <v>50.65</v>
      </c>
      <c r="BV6" s="35" t="str">
        <f t="shared" si="8"/>
        <v>-</v>
      </c>
      <c r="BW6" s="35">
        <f t="shared" si="8"/>
        <v>40.06</v>
      </c>
      <c r="BX6" s="35">
        <f t="shared" si="8"/>
        <v>41.25</v>
      </c>
      <c r="BY6" s="35">
        <f t="shared" si="8"/>
        <v>40.75</v>
      </c>
      <c r="BZ6" s="35">
        <f t="shared" si="8"/>
        <v>42.44</v>
      </c>
      <c r="CA6" s="34" t="str">
        <f>IF(CA7="","",IF(CA7="-","【-】","【"&amp;SUBSTITUTE(TEXT(CA7,"#,##0.00"),"-","△")&amp;"】"))</f>
        <v>【59.59】</v>
      </c>
      <c r="CB6" s="35" t="str">
        <f>IF(CB7="",NA(),CB7)</f>
        <v>-</v>
      </c>
      <c r="CC6" s="35">
        <f t="shared" ref="CC6:CK6" si="9">IF(CC7="",NA(),CC7)</f>
        <v>777.19</v>
      </c>
      <c r="CD6" s="35">
        <f t="shared" si="9"/>
        <v>713.76</v>
      </c>
      <c r="CE6" s="35">
        <f t="shared" si="9"/>
        <v>317.70999999999998</v>
      </c>
      <c r="CF6" s="35">
        <f t="shared" si="9"/>
        <v>332.29</v>
      </c>
      <c r="CG6" s="35" t="str">
        <f t="shared" si="9"/>
        <v>-</v>
      </c>
      <c r="CH6" s="35">
        <f t="shared" si="9"/>
        <v>355.22</v>
      </c>
      <c r="CI6" s="35">
        <f t="shared" si="9"/>
        <v>334.48</v>
      </c>
      <c r="CJ6" s="35">
        <f t="shared" si="9"/>
        <v>311.70999999999998</v>
      </c>
      <c r="CK6" s="35">
        <f t="shared" si="9"/>
        <v>284.54000000000002</v>
      </c>
      <c r="CL6" s="34" t="str">
        <f>IF(CL7="","",IF(CL7="-","【-】","【"&amp;SUBSTITUTE(TEXT(CL7,"#,##0.00"),"-","△")&amp;"】"))</f>
        <v>【257.86】</v>
      </c>
      <c r="CM6" s="35" t="str">
        <f>IF(CM7="",NA(),CM7)</f>
        <v>-</v>
      </c>
      <c r="CN6" s="35">
        <f t="shared" ref="CN6:CV6" si="10">IF(CN7="",NA(),CN7)</f>
        <v>95.65</v>
      </c>
      <c r="CO6" s="35">
        <f t="shared" si="10"/>
        <v>74.349999999999994</v>
      </c>
      <c r="CP6" s="35">
        <f t="shared" si="10"/>
        <v>72.17</v>
      </c>
      <c r="CQ6" s="35">
        <f t="shared" si="10"/>
        <v>70</v>
      </c>
      <c r="CR6" s="35" t="str">
        <f t="shared" si="10"/>
        <v>-</v>
      </c>
      <c r="CS6" s="35">
        <f t="shared" si="10"/>
        <v>42.84</v>
      </c>
      <c r="CT6" s="35">
        <f t="shared" si="10"/>
        <v>40.93</v>
      </c>
      <c r="CU6" s="35">
        <f t="shared" si="10"/>
        <v>43.38</v>
      </c>
      <c r="CV6" s="35">
        <f t="shared" si="10"/>
        <v>42.33</v>
      </c>
      <c r="CW6" s="34" t="str">
        <f>IF(CW7="","",IF(CW7="-","【-】","【"&amp;SUBSTITUTE(TEXT(CW7,"#,##0.00"),"-","△")&amp;"】"))</f>
        <v>【51.30】</v>
      </c>
      <c r="CX6" s="35" t="str">
        <f>IF(CX7="",NA(),CX7)</f>
        <v>-</v>
      </c>
      <c r="CY6" s="35">
        <f t="shared" ref="CY6:DG6" si="11">IF(CY7="",NA(),CY7)</f>
        <v>89.27</v>
      </c>
      <c r="CZ6" s="35">
        <f t="shared" si="11"/>
        <v>91.1</v>
      </c>
      <c r="DA6" s="35">
        <f t="shared" si="11"/>
        <v>94.44</v>
      </c>
      <c r="DB6" s="35">
        <f t="shared" si="11"/>
        <v>94.41</v>
      </c>
      <c r="DC6" s="35" t="str">
        <f t="shared" si="11"/>
        <v>-</v>
      </c>
      <c r="DD6" s="35">
        <f t="shared" si="11"/>
        <v>66.3</v>
      </c>
      <c r="DE6" s="35">
        <f t="shared" si="11"/>
        <v>62.73</v>
      </c>
      <c r="DF6" s="35">
        <f t="shared" si="11"/>
        <v>62.02</v>
      </c>
      <c r="DG6" s="35">
        <f t="shared" si="11"/>
        <v>62.5</v>
      </c>
      <c r="DH6" s="34" t="str">
        <f>IF(DH7="","",IF(DH7="-","【-】","【"&amp;SUBSTITUTE(TEXT(DH7,"#,##0.00"),"-","△")&amp;"】"))</f>
        <v>【86.22】</v>
      </c>
      <c r="DI6" s="35" t="str">
        <f>IF(DI7="",NA(),DI7)</f>
        <v>-</v>
      </c>
      <c r="DJ6" s="35">
        <f t="shared" ref="DJ6:DR6" si="12">IF(DJ7="",NA(),DJ7)</f>
        <v>3.46</v>
      </c>
      <c r="DK6" s="35">
        <f t="shared" si="12"/>
        <v>6.9</v>
      </c>
      <c r="DL6" s="35">
        <f t="shared" si="12"/>
        <v>10.33</v>
      </c>
      <c r="DM6" s="35">
        <f t="shared" si="12"/>
        <v>13.77</v>
      </c>
      <c r="DN6" s="35" t="str">
        <f t="shared" si="12"/>
        <v>-</v>
      </c>
      <c r="DO6" s="35">
        <f t="shared" si="12"/>
        <v>10.45</v>
      </c>
      <c r="DP6" s="35">
        <f t="shared" si="12"/>
        <v>8.36</v>
      </c>
      <c r="DQ6" s="35">
        <f t="shared" si="12"/>
        <v>11.1</v>
      </c>
      <c r="DR6" s="35">
        <f t="shared" si="12"/>
        <v>12.06</v>
      </c>
      <c r="DS6" s="34" t="str">
        <f>IF(DS7="","",IF(DS7="-","【-】","【"&amp;SUBSTITUTE(TEXT(DS7,"#,##0.00"),"-","△")&amp;"】"))</f>
        <v>【24.97】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0.03</v>
      </c>
      <c r="EL6" s="34">
        <f t="shared" si="14"/>
        <v>0</v>
      </c>
      <c r="EM6" s="35">
        <f t="shared" si="14"/>
        <v>0.04</v>
      </c>
      <c r="EN6" s="34">
        <f t="shared" si="14"/>
        <v>0</v>
      </c>
      <c r="EO6" s="34" t="str">
        <f>IF(EO7="","",IF(EO7="-","【-】","【"&amp;SUBSTITUTE(TEXT(EO7,"#,##0.00"),"-","△")&amp;"】"))</f>
        <v>【0.02】</v>
      </c>
    </row>
    <row r="7" spans="1:148" s="36" customFormat="1" x14ac:dyDescent="0.15">
      <c r="A7" s="28"/>
      <c r="B7" s="37">
        <v>2019</v>
      </c>
      <c r="C7" s="37">
        <v>32115</v>
      </c>
      <c r="D7" s="37">
        <v>46</v>
      </c>
      <c r="E7" s="37">
        <v>17</v>
      </c>
      <c r="F7" s="37">
        <v>5</v>
      </c>
      <c r="G7" s="37">
        <v>0</v>
      </c>
      <c r="H7" s="37" t="s">
        <v>96</v>
      </c>
      <c r="I7" s="37" t="s">
        <v>97</v>
      </c>
      <c r="J7" s="37" t="s">
        <v>98</v>
      </c>
      <c r="K7" s="37" t="s">
        <v>99</v>
      </c>
      <c r="L7" s="37" t="s">
        <v>100</v>
      </c>
      <c r="M7" s="37" t="s">
        <v>101</v>
      </c>
      <c r="N7" s="38" t="s">
        <v>102</v>
      </c>
      <c r="O7" s="38">
        <v>52.16</v>
      </c>
      <c r="P7" s="38">
        <v>2.09</v>
      </c>
      <c r="Q7" s="38">
        <v>98.68</v>
      </c>
      <c r="R7" s="38">
        <v>3630</v>
      </c>
      <c r="S7" s="38">
        <v>32977</v>
      </c>
      <c r="T7" s="38">
        <v>440.34</v>
      </c>
      <c r="U7" s="38">
        <v>74.89</v>
      </c>
      <c r="V7" s="38">
        <v>680</v>
      </c>
      <c r="W7" s="38">
        <v>0.19</v>
      </c>
      <c r="X7" s="38">
        <v>3578.95</v>
      </c>
      <c r="Y7" s="38" t="s">
        <v>102</v>
      </c>
      <c r="Z7" s="38">
        <v>78.67</v>
      </c>
      <c r="AA7" s="38">
        <v>99.98</v>
      </c>
      <c r="AB7" s="38">
        <v>93.29</v>
      </c>
      <c r="AC7" s="38">
        <v>104.49</v>
      </c>
      <c r="AD7" s="38" t="s">
        <v>102</v>
      </c>
      <c r="AE7" s="38">
        <v>105.64</v>
      </c>
      <c r="AF7" s="38">
        <v>100.96</v>
      </c>
      <c r="AG7" s="38">
        <v>101.41</v>
      </c>
      <c r="AH7" s="38">
        <v>104.22</v>
      </c>
      <c r="AI7" s="38">
        <v>102.97</v>
      </c>
      <c r="AJ7" s="38" t="s">
        <v>102</v>
      </c>
      <c r="AK7" s="38">
        <v>112.05</v>
      </c>
      <c r="AL7" s="38">
        <v>119.78</v>
      </c>
      <c r="AM7" s="38">
        <v>156.25</v>
      </c>
      <c r="AN7" s="38">
        <v>150.09</v>
      </c>
      <c r="AO7" s="38" t="s">
        <v>102</v>
      </c>
      <c r="AP7" s="38">
        <v>247.72</v>
      </c>
      <c r="AQ7" s="38">
        <v>97.36</v>
      </c>
      <c r="AR7" s="38">
        <v>76.180000000000007</v>
      </c>
      <c r="AS7" s="38">
        <v>23.66</v>
      </c>
      <c r="AT7" s="38">
        <v>165.48</v>
      </c>
      <c r="AU7" s="38" t="s">
        <v>102</v>
      </c>
      <c r="AV7" s="38">
        <v>66.33</v>
      </c>
      <c r="AW7" s="38">
        <v>224.31</v>
      </c>
      <c r="AX7" s="38">
        <v>216.01</v>
      </c>
      <c r="AY7" s="38">
        <v>186.42</v>
      </c>
      <c r="AZ7" s="38" t="s">
        <v>102</v>
      </c>
      <c r="BA7" s="38">
        <v>103.15</v>
      </c>
      <c r="BB7" s="38">
        <v>191.84</v>
      </c>
      <c r="BC7" s="38">
        <v>181.16</v>
      </c>
      <c r="BD7" s="38">
        <v>103.43</v>
      </c>
      <c r="BE7" s="38">
        <v>33.840000000000003</v>
      </c>
      <c r="BF7" s="38" t="s">
        <v>102</v>
      </c>
      <c r="BG7" s="38">
        <v>0</v>
      </c>
      <c r="BH7" s="38">
        <v>0</v>
      </c>
      <c r="BI7" s="38">
        <v>1193.5999999999999</v>
      </c>
      <c r="BJ7" s="38">
        <v>1253.99</v>
      </c>
      <c r="BK7" s="38" t="s">
        <v>102</v>
      </c>
      <c r="BL7" s="38">
        <v>1051.43</v>
      </c>
      <c r="BM7" s="38">
        <v>982.29</v>
      </c>
      <c r="BN7" s="38">
        <v>713.28</v>
      </c>
      <c r="BO7" s="38">
        <v>673.08</v>
      </c>
      <c r="BP7" s="38">
        <v>765.47</v>
      </c>
      <c r="BQ7" s="38" t="s">
        <v>102</v>
      </c>
      <c r="BR7" s="38">
        <v>26.24</v>
      </c>
      <c r="BS7" s="38">
        <v>23.37</v>
      </c>
      <c r="BT7" s="38">
        <v>53.63</v>
      </c>
      <c r="BU7" s="38">
        <v>50.65</v>
      </c>
      <c r="BV7" s="38" t="s">
        <v>102</v>
      </c>
      <c r="BW7" s="38">
        <v>40.06</v>
      </c>
      <c r="BX7" s="38">
        <v>41.25</v>
      </c>
      <c r="BY7" s="38">
        <v>40.75</v>
      </c>
      <c r="BZ7" s="38">
        <v>42.44</v>
      </c>
      <c r="CA7" s="38">
        <v>59.59</v>
      </c>
      <c r="CB7" s="38" t="s">
        <v>102</v>
      </c>
      <c r="CC7" s="38">
        <v>777.19</v>
      </c>
      <c r="CD7" s="38">
        <v>713.76</v>
      </c>
      <c r="CE7" s="38">
        <v>317.70999999999998</v>
      </c>
      <c r="CF7" s="38">
        <v>332.29</v>
      </c>
      <c r="CG7" s="38" t="s">
        <v>102</v>
      </c>
      <c r="CH7" s="38">
        <v>355.22</v>
      </c>
      <c r="CI7" s="38">
        <v>334.48</v>
      </c>
      <c r="CJ7" s="38">
        <v>311.70999999999998</v>
      </c>
      <c r="CK7" s="38">
        <v>284.54000000000002</v>
      </c>
      <c r="CL7" s="38">
        <v>257.86</v>
      </c>
      <c r="CM7" s="38" t="s">
        <v>102</v>
      </c>
      <c r="CN7" s="38">
        <v>95.65</v>
      </c>
      <c r="CO7" s="38">
        <v>74.349999999999994</v>
      </c>
      <c r="CP7" s="38">
        <v>72.17</v>
      </c>
      <c r="CQ7" s="38">
        <v>70</v>
      </c>
      <c r="CR7" s="38" t="s">
        <v>102</v>
      </c>
      <c r="CS7" s="38">
        <v>42.84</v>
      </c>
      <c r="CT7" s="38">
        <v>40.93</v>
      </c>
      <c r="CU7" s="38">
        <v>43.38</v>
      </c>
      <c r="CV7" s="38">
        <v>42.33</v>
      </c>
      <c r="CW7" s="38">
        <v>51.3</v>
      </c>
      <c r="CX7" s="38" t="s">
        <v>102</v>
      </c>
      <c r="CY7" s="38">
        <v>89.27</v>
      </c>
      <c r="CZ7" s="38">
        <v>91.1</v>
      </c>
      <c r="DA7" s="38">
        <v>94.44</v>
      </c>
      <c r="DB7" s="38">
        <v>94.41</v>
      </c>
      <c r="DC7" s="38" t="s">
        <v>102</v>
      </c>
      <c r="DD7" s="38">
        <v>66.3</v>
      </c>
      <c r="DE7" s="38">
        <v>62.73</v>
      </c>
      <c r="DF7" s="38">
        <v>62.02</v>
      </c>
      <c r="DG7" s="38">
        <v>62.5</v>
      </c>
      <c r="DH7" s="38">
        <v>86.22</v>
      </c>
      <c r="DI7" s="38" t="s">
        <v>102</v>
      </c>
      <c r="DJ7" s="38">
        <v>3.46</v>
      </c>
      <c r="DK7" s="38">
        <v>6.9</v>
      </c>
      <c r="DL7" s="38">
        <v>10.33</v>
      </c>
      <c r="DM7" s="38">
        <v>13.77</v>
      </c>
      <c r="DN7" s="38" t="s">
        <v>102</v>
      </c>
      <c r="DO7" s="38">
        <v>10.45</v>
      </c>
      <c r="DP7" s="38">
        <v>8.36</v>
      </c>
      <c r="DQ7" s="38">
        <v>11.1</v>
      </c>
      <c r="DR7" s="38">
        <v>12.06</v>
      </c>
      <c r="DS7" s="38">
        <v>24.97</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0.03</v>
      </c>
      <c r="EL7" s="38">
        <v>0</v>
      </c>
      <c r="EM7" s="38">
        <v>0.04</v>
      </c>
      <c r="EN7" s="38">
        <v>0</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真</cp:lastModifiedBy>
  <dcterms:created xsi:type="dcterms:W3CDTF">2020-12-04T02:35:26Z</dcterms:created>
  <dcterms:modified xsi:type="dcterms:W3CDTF">2021-01-14T02:43:54Z</dcterms:modified>
  <cp:category/>
</cp:coreProperties>
</file>