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Adfs01sv\f000\F710_水道事業所02\★総務係フォルダ★\02_決算\R1\0127〆 経営比較分析表（令和元年度）\"/>
    </mc:Choice>
  </mc:AlternateContent>
  <xr:revisionPtr revIDLastSave="0" documentId="13_ncr:1_{409FEEBA-F9B5-4CB9-B6C2-3E35C401AEB6}" xr6:coauthVersionLast="45" xr6:coauthVersionMax="45" xr10:uidLastSave="{00000000-0000-0000-0000-000000000000}"/>
  <workbookProtection workbookAlgorithmName="SHA-512" workbookHashValue="KUn/gco7NphnZamX4H3lOzOjuZNYmnZf7SiZBt8bZ9PU39y1ffmP9DYvHs3ImYjuG2gF6rPtZcUvOu0F/vrDXw==" workbookSaltValue="BWtq4ke1JZXjDjTGxQppDw=="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<sst xmlns="http://schemas.openxmlformats.org/spreadsheetml/2006/main" count="228" uniqueCount="113">
  <si>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</si>
  <si>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</si>
  <si>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</si>
  <si>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</si>
  <si>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</si>
  <si>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</si>
  <si>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</si>
  <si>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</si>
  <si>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</si>
  <si>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</si>
  <si>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</si>
  <si>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</si>
  <si>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</si>
  <si>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</si>
  <si>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</si>
  <si>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</si>
  <si>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</si>
  <si>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</si>
  <si>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</si>
  <si>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</si>
  <si>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</si>
  <si>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</si>
  <si>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</si>
  <si>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</si>
  <si>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</si>
  <si>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</si>
  <si>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</si>
  <si>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</si>
  <si>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</si>
  <si>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</si>
  <si>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</si>
  <si>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</si>
  <si>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</si>
  <si>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</si>
  <si>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</si>
  <si>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</si>
  <si>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</si>
  <si>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</si>
  <si>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</si>
  <si>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</si>
  <si>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</si>
  <si>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</si>
  <si>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</si>
  <si>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</si>
  <si>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</si>
  <si>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</si>
  <si>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</si>
  <si>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</si>
  <si>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</si>
  <si>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</si>
  <si>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</si>
  <si>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</si>
  <si>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</si>
  <si>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</si>
  <si>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</si>
  <si>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</si>
  <si>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</si>
  <si>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</si>
  <si>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</si>
  <si>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</si>
  <si>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</si>
  <si>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</si>
  <si>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</si>
  <si>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</si>
  <si>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</si>
  <si>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</si>
  <si>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</si>
  <si>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</si>
  <si>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</si>
  <si>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</si>
  <si>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</si>
  <si>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</si>
  <si>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</si>
  <si>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</si>
  <si>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</si>
  <si>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</si>
  <si>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</si>
  <si>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</si>
  <si>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</si>
  <si>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</si>
  <si>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</si>
  <si>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</si>
  <si>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</si>
  <si>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</si>
  <si>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</si>
  <si>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</si>
  <si>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</si>
  <si>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</si>
  <si>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</si>
  <si>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</si>
  <si>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</si>
  <si>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</si>
  <si>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</si>
  <si>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</si>
  <si>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</si>
  <si>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</si>
  <si>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</si>
  <si>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</si>
  <si>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</si>
  <si>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</si>
  <si>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</si>
  <si>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</si>
  <si>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</si>
  <si>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</si>
  <si>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</si>
  <si>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</si>
  <si>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</si>
  <si>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</si>
  <si>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</si>
  <si>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</si>
  <si>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復興事業の進捗により新たな固定資産が増加したことで減少している一方、管路経年化率は、給水区域拡張期に布設した多くの水道管が、順次法定耐用年数（40年）を迎えることから、今後も上昇が続きます。
　管路更新率は、復興事業の進捗により上昇しましたが、今後、短期間での経年管路更新は難しいため、計画的な更新と財源確保に努めてまいります。
</t>
    <rPh sb="14" eb="16">
      <t>フッコウ</t>
    </rPh>
    <rPh sb="16" eb="18">
      <t>ジギョウ</t>
    </rPh>
    <rPh sb="19" eb="21">
      <t>シンチョク</t>
    </rPh>
    <rPh sb="24" eb="25">
      <t>アラ</t>
    </rPh>
    <rPh sb="27" eb="29">
      <t>コテイ</t>
    </rPh>
    <rPh sb="29" eb="31">
      <t>シサン</t>
    </rPh>
    <rPh sb="32" eb="34">
      <t>ゾウカ</t>
    </rPh>
    <rPh sb="39" eb="41">
      <t>ゲンショウ</t>
    </rPh>
    <rPh sb="45" eb="47">
      <t>イッポウ</t>
    </rPh>
    <rPh sb="68" eb="69">
      <t>オオ</t>
    </rPh>
    <rPh sb="78" eb="80">
      <t>ホウテイ</t>
    </rPh>
    <rPh sb="82" eb="84">
      <t>ネンスウ</t>
    </rPh>
    <rPh sb="87" eb="88">
      <t>ネン</t>
    </rPh>
    <rPh sb="90" eb="91">
      <t>ムカ</t>
    </rPh>
    <rPh sb="98" eb="100">
      <t>コンゴ</t>
    </rPh>
    <rPh sb="101" eb="103">
      <t>ジョウショウ</t>
    </rPh>
    <rPh sb="104" eb="105">
      <t>ツヅ</t>
    </rPh>
    <rPh sb="111" eb="113">
      <t>カンロ</t>
    </rPh>
    <rPh sb="113" eb="115">
      <t>コウシン</t>
    </rPh>
    <rPh sb="115" eb="116">
      <t>リツ</t>
    </rPh>
    <rPh sb="136" eb="138">
      <t>コンゴ</t>
    </rPh>
    <rPh sb="139" eb="142">
      <t>タンキカン</t>
    </rPh>
    <rPh sb="144" eb="146">
      <t>ケイネン</t>
    </rPh>
    <rPh sb="146" eb="148">
      <t>カンロ</t>
    </rPh>
    <rPh sb="148" eb="150">
      <t>コウシン</t>
    </rPh>
    <rPh sb="151" eb="152">
      <t>ムズカ</t>
    </rPh>
    <phoneticPr fontId="16"/>
  </si>
  <si>
    <t>　独立採算での事業を継続しており、経営の健全性、効率性は、概ね良好な状態を維持しております。
　これまで、東日本大震災で被災した水道施設の復旧復興を優先的に取り組んでまいりましたが、今後は、老朽化が進んでいる水道施設の更新を計画的に取り組んでまいります。
　引き続き、給水人口の減少等に伴う収益の減少や施設更新費用などの増加により経営環境は厳しさを増すことが予想されますので、財源の確保を図りながら健全で安定的な事業運営を継続するため、経営効率を高める努力とともに、適正な料金設定に留意します。</t>
    <rPh sb="29" eb="30">
      <t>オオム</t>
    </rPh>
    <rPh sb="31" eb="33">
      <t>リョウコウ</t>
    </rPh>
    <rPh sb="34" eb="36">
      <t>ジョウタイ</t>
    </rPh>
    <rPh sb="37" eb="39">
      <t>イジ</t>
    </rPh>
    <rPh sb="69" eb="71">
      <t>フッキュウ</t>
    </rPh>
    <rPh sb="91" eb="93">
      <t>コンゴ</t>
    </rPh>
    <rPh sb="95" eb="98">
      <t>ロウキュウカ</t>
    </rPh>
    <rPh sb="104" eb="106">
      <t>スイドウ</t>
    </rPh>
    <rPh sb="106" eb="108">
      <t>シセツ</t>
    </rPh>
    <rPh sb="109" eb="111">
      <t>コウシン</t>
    </rPh>
    <rPh sb="116" eb="117">
      <t>ト</t>
    </rPh>
    <rPh sb="118" eb="119">
      <t>ク</t>
    </rPh>
    <rPh sb="129" eb="130">
      <t>ヒ</t>
    </rPh>
    <rPh sb="131" eb="132">
      <t>ツヅ</t>
    </rPh>
    <rPh sb="134" eb="136">
      <t>キュウスイ</t>
    </rPh>
    <rPh sb="136" eb="138">
      <t>ジンコウ</t>
    </rPh>
    <rPh sb="139" eb="141">
      <t>ゲンショウ</t>
    </rPh>
    <rPh sb="141" eb="142">
      <t>トウ</t>
    </rPh>
    <rPh sb="143" eb="144">
      <t>トモナ</t>
    </rPh>
    <rPh sb="145" eb="147">
      <t>シュウエキ</t>
    </rPh>
    <rPh sb="174" eb="175">
      <t>マ</t>
    </rPh>
    <rPh sb="188" eb="190">
      <t>ザイゲン</t>
    </rPh>
    <rPh sb="191" eb="193">
      <t>カクホ</t>
    </rPh>
    <rPh sb="194" eb="195">
      <t>ハカ</t>
    </rPh>
    <rPh sb="226" eb="228">
      <t>ドリョク</t>
    </rPh>
    <phoneticPr fontId="16"/>
  </si>
  <si>
    <t>　経常収支比率は100％以上の黒字を継続しており、現在、累積欠損金は発生しておりませんが、今後、給水人口の減少等による給水収益の減少が見込まれることから、経営の健全性の確保が必要です。
　流動比率は、100％を上回る水準を維持しており、短期的な支払能力に問題はなく、当面資金不足に陥る見込はありません。
　企業債残高は新規借入れがなく、年々減少しておりますが、給水収益は減少傾向にあり、復興事業完了後は、施設整備における財源に企業債を予定することから、比率が高まることが予想されます。
　料金回収率は、給水収益が減少傾向にあるものの100％以上の水準を維持しており、給水に係る費用は給水収益で賄われている状況です。
　給水原価は類似団体と同程度ですが、復興事業の進捗に伴う減価償却費の増加等により、今後高まることが予想されます。
　施設利用率は類似団体より低い水準で推移しています。施設能力に余力があるとも言えますが、効率的な利用に努めます。
　有収率は震災で下落しておりましたが、復興事業の進捗、それに併せて漏水箇所修繕の実施により改善傾向です。</t>
    <rPh sb="5" eb="7">
      <t>ヒリツ</t>
    </rPh>
    <rPh sb="12" eb="14">
      <t>イジョウ</t>
    </rPh>
    <rPh sb="25" eb="27">
      <t>ゲンザイ</t>
    </rPh>
    <rPh sb="34" eb="36">
      <t>ハッセイ</t>
    </rPh>
    <rPh sb="48" eb="50">
      <t>キュウスイ</t>
    </rPh>
    <rPh sb="53" eb="55">
      <t>ゲンショウ</t>
    </rPh>
    <rPh sb="55" eb="56">
      <t>トウ</t>
    </rPh>
    <rPh sb="59" eb="61">
      <t>キュウスイ</t>
    </rPh>
    <rPh sb="61" eb="63">
      <t>シュウエキ</t>
    </rPh>
    <rPh sb="64" eb="66">
      <t>ゲンショウ</t>
    </rPh>
    <rPh sb="67" eb="69">
      <t>ミコ</t>
    </rPh>
    <rPh sb="77" eb="79">
      <t>ケイエイ</t>
    </rPh>
    <rPh sb="80" eb="83">
      <t>ケンゼンセイ</t>
    </rPh>
    <rPh sb="84" eb="86">
      <t>カクホ</t>
    </rPh>
    <rPh sb="87" eb="89">
      <t>ヒツヨウ</t>
    </rPh>
    <rPh sb="105" eb="107">
      <t>ウワマワ</t>
    </rPh>
    <rPh sb="108" eb="110">
      <t>スイジュン</t>
    </rPh>
    <rPh sb="111" eb="113">
      <t>イジ</t>
    </rPh>
    <rPh sb="118" eb="121">
      <t>タンキテキ</t>
    </rPh>
    <rPh sb="122" eb="124">
      <t>シハラ</t>
    </rPh>
    <rPh sb="124" eb="126">
      <t>ノウリョク</t>
    </rPh>
    <rPh sb="127" eb="129">
      <t>モンダイ</t>
    </rPh>
    <rPh sb="180" eb="182">
      <t>キュウスイ</t>
    </rPh>
    <rPh sb="182" eb="184">
      <t>シュウエキ</t>
    </rPh>
    <rPh sb="185" eb="187">
      <t>ゲンショウ</t>
    </rPh>
    <rPh sb="187" eb="189">
      <t>ケイコウ</t>
    </rPh>
    <rPh sb="193" eb="195">
      <t>フッコウ</t>
    </rPh>
    <rPh sb="195" eb="197">
      <t>ジギョウ</t>
    </rPh>
    <rPh sb="197" eb="199">
      <t>カンリョウ</t>
    </rPh>
    <rPh sb="199" eb="200">
      <t>ゴ</t>
    </rPh>
    <rPh sb="202" eb="204">
      <t>シセツ</t>
    </rPh>
    <rPh sb="204" eb="206">
      <t>セイビ</t>
    </rPh>
    <rPh sb="210" eb="212">
      <t>ザイゲン</t>
    </rPh>
    <rPh sb="213" eb="215">
      <t>キギョウ</t>
    </rPh>
    <rPh sb="215" eb="216">
      <t>サイ</t>
    </rPh>
    <rPh sb="217" eb="219">
      <t>ヨテイ</t>
    </rPh>
    <rPh sb="226" eb="228">
      <t>ヒリツ</t>
    </rPh>
    <rPh sb="229" eb="230">
      <t>タカ</t>
    </rPh>
    <rPh sb="235" eb="237">
      <t>ヨソウ</t>
    </rPh>
    <rPh sb="270" eb="272">
      <t>イジョウ</t>
    </rPh>
    <rPh sb="273" eb="275">
      <t>スイジュン</t>
    </rPh>
    <rPh sb="276" eb="278">
      <t>イジ</t>
    </rPh>
    <rPh sb="283" eb="285">
      <t>キュウスイ</t>
    </rPh>
    <rPh sb="286" eb="287">
      <t>カカ</t>
    </rPh>
    <rPh sb="288" eb="290">
      <t>ヒヨウ</t>
    </rPh>
    <rPh sb="291" eb="293">
      <t>キュウスイ</t>
    </rPh>
    <rPh sb="293" eb="295">
      <t>シュウエキ</t>
    </rPh>
    <rPh sb="296" eb="297">
      <t>マカナ</t>
    </rPh>
    <rPh sb="302" eb="304">
      <t>ジョウキョウ</t>
    </rPh>
    <rPh sb="309" eb="311">
      <t>キュウスイ</t>
    </rPh>
    <rPh sb="311" eb="313">
      <t>ゲンカ</t>
    </rPh>
    <rPh sb="314" eb="316">
      <t>ルイジ</t>
    </rPh>
    <rPh sb="316" eb="318">
      <t>ダンタイ</t>
    </rPh>
    <rPh sb="319" eb="322">
      <t>ドウテイド</t>
    </rPh>
    <rPh sb="326" eb="328">
      <t>フッコウ</t>
    </rPh>
    <rPh sb="331" eb="333">
      <t>シンチョク</t>
    </rPh>
    <rPh sb="336" eb="338">
      <t>ゲンカ</t>
    </rPh>
    <rPh sb="338" eb="340">
      <t>ショウキャク</t>
    </rPh>
    <rPh sb="340" eb="341">
      <t>ヒ</t>
    </rPh>
    <rPh sb="342" eb="344">
      <t>ゾウカ</t>
    </rPh>
    <rPh sb="344" eb="345">
      <t>トウ</t>
    </rPh>
    <rPh sb="349" eb="351">
      <t>コンゴ</t>
    </rPh>
    <rPh sb="351" eb="352">
      <t>タカ</t>
    </rPh>
    <rPh sb="357" eb="359">
      <t>ヨソウ</t>
    </rPh>
    <rPh sb="372" eb="374">
      <t>ルイジ</t>
    </rPh>
    <rPh sb="374" eb="376">
      <t>ダンタイ</t>
    </rPh>
    <rPh sb="378" eb="379">
      <t>ヒク</t>
    </rPh>
    <rPh sb="380" eb="382">
      <t>スイジュン</t>
    </rPh>
    <rPh sb="383" eb="385">
      <t>スイイ</t>
    </rPh>
    <rPh sb="391" eb="393">
      <t>シセツ</t>
    </rPh>
    <rPh sb="393" eb="395">
      <t>ノウリョク</t>
    </rPh>
    <rPh sb="396" eb="398">
      <t>ヨリョク</t>
    </rPh>
    <rPh sb="403" eb="404">
      <t>イ</t>
    </rPh>
    <rPh sb="409" eb="412">
      <t>コウリツテキ</t>
    </rPh>
    <rPh sb="413" eb="415">
      <t>リヨウ</t>
    </rPh>
    <rPh sb="416" eb="417">
      <t>ツト</t>
    </rPh>
    <rPh sb="452" eb="453">
      <t>アワ</t>
    </rPh>
    <rPh sb="455" eb="457">
      <t>ロウスイ</t>
    </rPh>
    <rPh sb="457" eb="459">
      <t>カショ</t>
    </rPh>
    <rPh sb="459" eb="461">
      <t>シュウゼン</t>
    </rPh>
    <rPh sb="462" eb="464">
      <t>ジッシ</t>
    </rPh>
    <rPh sb="469" eb="471">
      <t>ケイコウ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</si>
</sst>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5CAD2D3A-0EC8-4257-9DA3-863C999B73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1.35</c:v>
                </c:pt>
                <c:pt idx="2">
                  <c:v>1.91</c:v>
                </c:pt>
                <c:pt idx="3">
                  <c:v>0.17</c:v>
                </c:pt>
                <c:pt idx="4">
                  <c:v>7.45</c:v>
                </c:pt>
              </c:numCache>
            </c:numRef>
          </c:val>
          <c:extLst>
            <c:ext xmlns:c16="http://schemas.microsoft.com/office/drawing/2014/chart" uri="{C3380CC4-5D6E-409C-BE32-E72D297353CC}">
              <c16:uniqueId val="{00000000-F026-4A9C-B02F-FFBFDD320A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026-4A9C-B02F-FFBFDD320A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56.92</c:v>
                </c:pt>
                <c:pt idx="1">
                  <c:v>55.46</c:v>
                </c:pt>
                <c:pt idx="2">
                  <c:v>53.3</c:v>
                </c:pt>
                <c:pt idx="3">
                  <c:v>47.23</c:v>
                </c:pt>
                <c:pt idx="4">
                  <c:v>45.17</c:v>
                </c:pt>
              </c:numCache>
            </c:numRef>
          </c:val>
          <c:extLst>
            <c:ext xmlns:c16="http://schemas.microsoft.com/office/drawing/2014/chart" uri="{C3380CC4-5D6E-409C-BE32-E72D297353CC}">
              <c16:uniqueId val="{00000000-6AB3-49F0-84B0-611892A611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6AB3-49F0-84B0-611892A611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66.13</c:v>
                </c:pt>
                <c:pt idx="1">
                  <c:v>68.72</c:v>
                </c:pt>
                <c:pt idx="2">
                  <c:v>71.25</c:v>
                </c:pt>
                <c:pt idx="3">
                  <c:v>78.69</c:v>
                </c:pt>
                <c:pt idx="4">
                  <c:v>78.010000000000005</c:v>
                </c:pt>
              </c:numCache>
            </c:numRef>
          </c:val>
          <c:extLst>
            <c:ext xmlns:c16="http://schemas.microsoft.com/office/drawing/2014/chart" uri="{C3380CC4-5D6E-409C-BE32-E72D297353CC}">
              <c16:uniqueId val="{00000000-D8D4-405B-B69F-B96827957E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8D4-405B-B69F-B96827957E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103.94</c:v>
                </c:pt>
                <c:pt idx="1">
                  <c:v>107.41</c:v>
                </c:pt>
                <c:pt idx="2">
                  <c:v>104.94</c:v>
                </c:pt>
                <c:pt idx="3">
                  <c:v>116.61</c:v>
                </c:pt>
                <c:pt idx="4">
                  <c:v>114.92</c:v>
                </c:pt>
              </c:numCache>
            </c:numRef>
          </c:val>
          <c:extLst>
            <c:ext xmlns:c16="http://schemas.microsoft.com/office/drawing/2014/chart" uri="{C3380CC4-5D6E-409C-BE32-E72D297353CC}">
              <c16:uniqueId val="{00000000-E62C-4030-A7CF-3FA5207D2E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E62C-4030-A7CF-3FA5207D2E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44.95</c:v>
                </c:pt>
                <c:pt idx="1">
                  <c:v>46.33</c:v>
                </c:pt>
                <c:pt idx="2">
                  <c:v>46.98</c:v>
                </c:pt>
                <c:pt idx="3">
                  <c:v>48.62</c:v>
                </c:pt>
                <c:pt idx="4">
                  <c:v>46.01</c:v>
                </c:pt>
              </c:numCache>
            </c:numRef>
          </c:val>
          <c:extLst>
            <c:ext xmlns:c16="http://schemas.microsoft.com/office/drawing/2014/chart" uri="{C3380CC4-5D6E-409C-BE32-E72D297353CC}">
              <c16:uniqueId val="{00000000-7E5B-46AE-85D3-8E2FBB92EC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E5B-46AE-85D3-8E2FBB92EC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16.34</c:v>
                </c:pt>
                <c:pt idx="1">
                  <c:v>17.75</c:v>
                </c:pt>
                <c:pt idx="2">
                  <c:v>17.100000000000001</c:v>
                </c:pt>
                <c:pt idx="3">
                  <c:v>17.809999999999999</c:v>
                </c:pt>
                <c:pt idx="4">
                  <c:v>26.64</c:v>
                </c:pt>
              </c:numCache>
            </c:numRef>
          </c:val>
          <c:extLst>
            <c:ext xmlns:c16="http://schemas.microsoft.com/office/drawing/2014/chart" uri="{C3380CC4-5D6E-409C-BE32-E72D297353CC}">
              <c16:uniqueId val="{00000000-26CA-45EC-A3C7-EFF34F3735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26CA-45EC-A3C7-EFF34F3735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2F-4822-88B8-A4ACC9E5B0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C2F-4822-88B8-A4ACC9E5B0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380.01</c:v>
                </c:pt>
                <c:pt idx="1">
                  <c:v>326.93</c:v>
                </c:pt>
                <c:pt idx="2">
                  <c:v>407.58</c:v>
                </c:pt>
                <c:pt idx="3">
                  <c:v>326.32</c:v>
                </c:pt>
                <c:pt idx="4">
                  <c:v>526.61</c:v>
                </c:pt>
              </c:numCache>
            </c:numRef>
          </c:val>
          <c:extLst>
            <c:ext xmlns:c16="http://schemas.microsoft.com/office/drawing/2014/chart" uri="{C3380CC4-5D6E-409C-BE32-E72D297353CC}">
              <c16:uniqueId val="{00000000-061E-40F3-AB4A-05161403C7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61E-40F3-AB4A-05161403C7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345.89</c:v>
                </c:pt>
                <c:pt idx="1">
                  <c:v>324.39999999999998</c:v>
                </c:pt>
                <c:pt idx="2">
                  <c:v>308.06</c:v>
                </c:pt>
                <c:pt idx="3">
                  <c:v>296.58</c:v>
                </c:pt>
                <c:pt idx="4">
                  <c:v>293.43</c:v>
                </c:pt>
              </c:numCache>
            </c:numRef>
          </c:val>
          <c:extLst>
            <c:ext xmlns:c16="http://schemas.microsoft.com/office/drawing/2014/chart" uri="{C3380CC4-5D6E-409C-BE32-E72D297353CC}">
              <c16:uniqueId val="{00000000-B822-435C-B9CC-9CAF1B561C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B822-435C-B9CC-9CAF1B561C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91.6</c:v>
                </c:pt>
                <c:pt idx="1">
                  <c:v>104.73</c:v>
                </c:pt>
                <c:pt idx="2">
                  <c:v>101.74</c:v>
                </c:pt>
                <c:pt idx="3">
                  <c:v>113.89</c:v>
                </c:pt>
                <c:pt idx="4">
                  <c:v>112.86</c:v>
                </c:pt>
              </c:numCache>
            </c:numRef>
          </c:val>
          <c:extLst>
            <c:ext xmlns:c16="http://schemas.microsoft.com/office/drawing/2014/chart" uri="{C3380CC4-5D6E-409C-BE32-E72D297353CC}">
              <c16:uniqueId val="{00000000-A3A8-4B2C-A7E9-95C9AC0D7B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3A8-4B2C-A7E9-95C9AC0D7B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202.81</c:v>
                </c:pt>
                <c:pt idx="1">
                  <c:v>178.33</c:v>
                </c:pt>
                <c:pt idx="2">
                  <c:v>183.95</c:v>
                </c:pt>
                <c:pt idx="3">
                  <c:v>164.74</c:v>
                </c:pt>
                <c:pt idx="4">
                  <c:v>166.26</c:v>
                </c:pt>
              </c:numCache>
            </c:numRef>
          </c:val>
          <c:extLst>
            <c:ext xmlns:c16="http://schemas.microsoft.com/office/drawing/2014/chart" uri="{C3380CC4-5D6E-409C-BE32-E72D297353CC}">
              <c16:uniqueId val="{00000000-5730-45FB-9A99-9464459C06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5730-45FB-9A99-9464459C06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Z13"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岩手県　釜石市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7" t="str">
        <f>データ!$M$6</f>
        <v>非設置</v>
      </c>
      <c r="AE8" s="77"/>
      <c r="AF8" s="77"/>
      <c r="AG8" s="77"/>
      <c r="AH8" s="77"/>
      <c r="AI8" s="77"/>
      <c r="AJ8" s="77"/>
      <c r="AK8" s="4"/>
      <c r="AL8" s="65">
        <f>データ!$R$6</f>
        <v>32977</v>
      </c>
      <c r="AM8" s="65"/>
      <c r="AN8" s="65"/>
      <c r="AO8" s="65"/>
      <c r="AP8" s="65"/>
      <c r="AQ8" s="65"/>
      <c r="AR8" s="65"/>
      <c r="AS8" s="65"/>
      <c r="AT8" s="61">
        <f>データ!$S$6</f>
        <v>440.34</v>
      </c>
      <c r="AU8" s="62"/>
      <c r="AV8" s="62"/>
      <c r="AW8" s="62"/>
      <c r="AX8" s="62"/>
      <c r="AY8" s="62"/>
      <c r="AZ8" s="62"/>
      <c r="BA8" s="62"/>
      <c r="BB8" s="64">
        <f>データ!$T$6</f>
        <v>74.89</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79.45</v>
      </c>
      <c r="J10" s="62"/>
      <c r="K10" s="62"/>
      <c r="L10" s="62"/>
      <c r="M10" s="62"/>
      <c r="N10" s="62"/>
      <c r="O10" s="63"/>
      <c r="P10" s="64">
        <f>データ!$P$6</f>
        <v>100.1</v>
      </c>
      <c r="Q10" s="64"/>
      <c r="R10" s="64"/>
      <c r="S10" s="64"/>
      <c r="T10" s="64"/>
      <c r="U10" s="64"/>
      <c r="V10" s="64"/>
      <c r="W10" s="65">
        <f>データ!$Q$6</f>
        <v>3080</v>
      </c>
      <c r="X10" s="65"/>
      <c r="Y10" s="65"/>
      <c r="Z10" s="65"/>
      <c r="AA10" s="65"/>
      <c r="AB10" s="65"/>
      <c r="AC10" s="65"/>
      <c r="AD10" s="2"/>
      <c r="AE10" s="2"/>
      <c r="AF10" s="2"/>
      <c r="AG10" s="2"/>
      <c r="AH10" s="4"/>
      <c r="AI10" s="4"/>
      <c r="AJ10" s="4"/>
      <c r="AK10" s="4"/>
      <c r="AL10" s="65">
        <f>データ!$U$6</f>
        <v>32643</v>
      </c>
      <c r="AM10" s="65"/>
      <c r="AN10" s="65"/>
      <c r="AO10" s="65"/>
      <c r="AP10" s="65"/>
      <c r="AQ10" s="65"/>
      <c r="AR10" s="65"/>
      <c r="AS10" s="65"/>
      <c r="AT10" s="61">
        <f>データ!$V$6</f>
        <v>20.39</v>
      </c>
      <c r="AU10" s="62"/>
      <c r="AV10" s="62"/>
      <c r="AW10" s="62"/>
      <c r="AX10" s="62"/>
      <c r="AY10" s="62"/>
      <c r="AZ10" s="62"/>
      <c r="BA10" s="62"/>
      <c r="BB10" s="64">
        <f>データ!$W$6</f>
        <v>1600.93</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110</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111</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VQhQUpNyNR6WEw1FaaIsqYVETphyvm71dLh/pf1kDfRL7yraxOPAR354yXTw6B/W22+HN/+fiUNiC6ZvaUW9A==" saltValue="L3TYE7CC34wXKWeU97sA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32115</v>
      </c>
      <c r="D6" s="34">
        <f t="shared" si="3"/>
        <v>46</v>
      </c>
      <c r="E6" s="34">
        <f t="shared" si="3"/>
        <v>1</v>
      </c>
      <c r="F6" s="34">
        <f t="shared" si="3"/>
        <v>0</v>
      </c>
      <c r="G6" s="34">
        <f t="shared" si="3"/>
        <v>1</v>
      </c>
      <c r="H6" s="34" t="str">
        <f t="shared" si="3"/>
        <v>岩手県　釜石市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79.45</v>
      </c>
      <c r="P6" s="35">
        <f t="shared" si="3"/>
        <v>100.1</v>
      </c>
      <c r="Q6" s="35">
        <f t="shared" si="3"/>
        <v>3080</v>
      </c>
      <c r="R6" s="35">
        <f t="shared" si="3"/>
        <v>32977</v>
      </c>
      <c r="S6" s="35">
        <f t="shared" si="3"/>
        <v>440.34</v>
      </c>
      <c r="T6" s="35">
        <f t="shared" si="3"/>
        <v>74.89</v>
      </c>
      <c r="U6" s="35">
        <f t="shared" si="3"/>
        <v>32643</v>
      </c>
      <c r="V6" s="35">
        <f t="shared" si="3"/>
        <v>20.39</v>
      </c>
      <c r="W6" s="35">
        <f t="shared" si="3"/>
        <v>1600.93</v>
      </c>
      <c r="X6" s="36">
        <f>IF(X7="",NA(),X7)</f>
        <v>103.94</v>
      </c>
      <c r="Y6" s="36">
        <f t="shared" ref="Y6:AG6" si="4">IF(Y7="",NA(),Y7)</f>
        <v>107.41</v>
      </c>
      <c r="Z6" s="36">
        <f t="shared" si="4"/>
        <v>104.94</v>
      </c>
      <c r="AA6" s="36">
        <f t="shared" si="4"/>
        <v>116.61</v>
      </c>
      <c r="AB6" s="36">
        <f t="shared" si="4"/>
        <v>114.92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380.01</v>
      </c>
      <c r="AU6" s="36">
        <f t="shared" ref="AU6:BC6" si="6">IF(AU7="",NA(),AU7)</f>
        <v>326.93</v>
      </c>
      <c r="AV6" s="36">
        <f t="shared" si="6"/>
        <v>407.58</v>
      </c>
      <c r="AW6" s="36">
        <f t="shared" si="6"/>
        <v>326.32</v>
      </c>
      <c r="AX6" s="36">
        <f t="shared" si="6"/>
        <v>526.61</v>
      </c>
      <c r="AY6" s="36">
        <f t="shared" si="6"/>
        <v>371.31</v>
      </c>
      <c r="AZ6" s="36">
        <f t="shared" si="6"/>
        <v>377.63</v>
      </c>
      <c r="BA6" s="36">
        <f t="shared" si="6"/>
        <v>357.34</v>
      </c>
      <c r="BB6" s="36">
        <f t="shared" si="6"/>
        <v>366.03</v>
      </c>
      <c r="BC6" s="36">
        <f t="shared" si="6"/>
        <v>365.18</v>
      </c>
      <c r="BD6" s="35" t="str">
        <f>IF(BD7="","",IF(BD7="-","【-】","【"&amp;SUBSTITUTE(TEXT(BD7,"#,##0.00"),"-","△")&amp;"】"))</f>
        <v>【264.97】</v>
      </c>
      <c r="BE6" s="36">
        <f>IF(BE7="",NA(),BE7)</f>
        <v>345.89</v>
      </c>
      <c r="BF6" s="36">
        <f t="shared" ref="BF6:BN6" si="7">IF(BF7="",NA(),BF7)</f>
        <v>324.39999999999998</v>
      </c>
      <c r="BG6" s="36">
        <f t="shared" si="7"/>
        <v>308.06</v>
      </c>
      <c r="BH6" s="36">
        <f t="shared" si="7"/>
        <v>296.58</v>
      </c>
      <c r="BI6" s="36">
        <f t="shared" si="7"/>
        <v>293.43</v>
      </c>
      <c r="BJ6" s="36">
        <f t="shared" si="7"/>
        <v>373.09</v>
      </c>
      <c r="BK6" s="36">
        <f t="shared" si="7"/>
        <v>364.71</v>
      </c>
      <c r="BL6" s="36">
        <f t="shared" si="7"/>
        <v>373.69</v>
      </c>
      <c r="BM6" s="36">
        <f t="shared" si="7"/>
        <v>370.12</v>
      </c>
      <c r="BN6" s="36">
        <f t="shared" si="7"/>
        <v>371.65</v>
      </c>
      <c r="BO6" s="35" t="str">
        <f>IF(BO7="","",IF(BO7="-","【-】","【"&amp;SUBSTITUTE(TEXT(BO7,"#,##0.00"),"-","△")&amp;"】"))</f>
        <v>【266.61】</v>
      </c>
      <c r="BP6" s="36">
        <f>IF(BP7="",NA(),BP7)</f>
        <v>91.6</v>
      </c>
      <c r="BQ6" s="36">
        <f t="shared" ref="BQ6:BY6" si="8">IF(BQ7="",NA(),BQ7)</f>
        <v>104.73</v>
      </c>
      <c r="BR6" s="36">
        <f t="shared" si="8"/>
        <v>101.74</v>
      </c>
      <c r="BS6" s="36">
        <f t="shared" si="8"/>
        <v>113.89</v>
      </c>
      <c r="BT6" s="36">
        <f t="shared" si="8"/>
        <v>112.86</v>
      </c>
      <c r="BU6" s="36">
        <f t="shared" si="8"/>
        <v>99.99</v>
      </c>
      <c r="BV6" s="36">
        <f t="shared" si="8"/>
        <v>100.65</v>
      </c>
      <c r="BW6" s="36">
        <f t="shared" si="8"/>
        <v>99.87</v>
      </c>
      <c r="BX6" s="36">
        <f t="shared" si="8"/>
        <v>100.42</v>
      </c>
      <c r="BY6" s="36">
        <f t="shared" si="8"/>
        <v>98.77</v>
      </c>
      <c r="BZ6" s="35" t="str">
        <f>IF(BZ7="","",IF(BZ7="-","【-】","【"&amp;SUBSTITUTE(TEXT(BZ7,"#,##0.00"),"-","△")&amp;"】"))</f>
        <v>【103.24】</v>
      </c>
      <c r="CA6" s="36">
        <f>IF(CA7="",NA(),CA7)</f>
        <v>202.81</v>
      </c>
      <c r="CB6" s="36">
        <f t="shared" ref="CB6:CJ6" si="9">IF(CB7="",NA(),CB7)</f>
        <v>178.33</v>
      </c>
      <c r="CC6" s="36">
        <f t="shared" si="9"/>
        <v>183.95</v>
      </c>
      <c r="CD6" s="36">
        <f t="shared" si="9"/>
        <v>164.74</v>
      </c>
      <c r="CE6" s="36">
        <f t="shared" si="9"/>
        <v>166.26</v>
      </c>
      <c r="CF6" s="36">
        <f t="shared" si="9"/>
        <v>171.15</v>
      </c>
      <c r="CG6" s="36">
        <f t="shared" si="9"/>
        <v>170.19</v>
      </c>
      <c r="CH6" s="36">
        <f t="shared" si="9"/>
        <v>171.81</v>
      </c>
      <c r="CI6" s="36">
        <f t="shared" si="9"/>
        <v>171.67</v>
      </c>
      <c r="CJ6" s="36">
        <f t="shared" si="9"/>
        <v>173.67</v>
      </c>
      <c r="CK6" s="35" t="str">
        <f>IF(CK7="","",IF(CK7="-","【-】","【"&amp;SUBSTITUTE(TEXT(CK7,"#,##0.00"),"-","△")&amp;"】"))</f>
        <v>【168.38】</v>
      </c>
      <c r="CL6" s="36">
        <f>IF(CL7="",NA(),CL7)</f>
        <v>56.92</v>
      </c>
      <c r="CM6" s="36">
        <f t="shared" ref="CM6:CU6" si="10">IF(CM7="",NA(),CM7)</f>
        <v>55.46</v>
      </c>
      <c r="CN6" s="36">
        <f t="shared" si="10"/>
        <v>53.3</v>
      </c>
      <c r="CO6" s="36">
        <f t="shared" si="10"/>
        <v>47.23</v>
      </c>
      <c r="CP6" s="36">
        <f t="shared" si="10"/>
        <v>45.17</v>
      </c>
      <c r="CQ6" s="36">
        <f t="shared" si="10"/>
        <v>58.53</v>
      </c>
      <c r="CR6" s="36">
        <f t="shared" si="10"/>
        <v>59.01</v>
      </c>
      <c r="CS6" s="36">
        <f t="shared" si="10"/>
        <v>60.03</v>
      </c>
      <c r="CT6" s="36">
        <f t="shared" si="10"/>
        <v>59.74</v>
      </c>
      <c r="CU6" s="36">
        <f t="shared" si="10"/>
        <v>59.67</v>
      </c>
      <c r="CV6" s="35" t="str">
        <f>IF(CV7="","",IF(CV7="-","【-】","【"&amp;SUBSTITUTE(TEXT(CV7,"#,##0.00"),"-","△")&amp;"】"))</f>
        <v>【60.00】</v>
      </c>
      <c r="CW6" s="36">
        <f>IF(CW7="",NA(),CW7)</f>
        <v>66.13</v>
      </c>
      <c r="CX6" s="36">
        <f t="shared" ref="CX6:DF6" si="11">IF(CX7="",NA(),CX7)</f>
        <v>68.72</v>
      </c>
      <c r="CY6" s="36">
        <f t="shared" si="11"/>
        <v>71.25</v>
      </c>
      <c r="CZ6" s="36">
        <f t="shared" si="11"/>
        <v>78.69</v>
      </c>
      <c r="DA6" s="36">
        <f t="shared" si="11"/>
        <v>78.010000000000005</v>
      </c>
      <c r="DB6" s="36">
        <f t="shared" si="11"/>
        <v>85.26</v>
      </c>
      <c r="DC6" s="36">
        <f t="shared" si="11"/>
        <v>85.37</v>
      </c>
      <c r="DD6" s="36">
        <f t="shared" si="11"/>
        <v>84.81</v>
      </c>
      <c r="DE6" s="36">
        <f t="shared" si="11"/>
        <v>84.8</v>
      </c>
      <c r="DF6" s="36">
        <f t="shared" si="11"/>
        <v>84.6</v>
      </c>
      <c r="DG6" s="35" t="str">
        <f>IF(DG7="","",IF(DG7="-","【-】","【"&amp;SUBSTITUTE(TEXT(DG7,"#,##0.00"),"-","△")&amp;"】"))</f>
        <v>【89.80】</v>
      </c>
      <c r="DH6" s="36">
        <f>IF(DH7="",NA(),DH7)</f>
        <v>44.95</v>
      </c>
      <c r="DI6" s="36">
        <f t="shared" ref="DI6:DQ6" si="12">IF(DI7="",NA(),DI7)</f>
        <v>46.33</v>
      </c>
      <c r="DJ6" s="36">
        <f t="shared" si="12"/>
        <v>46.98</v>
      </c>
      <c r="DK6" s="36">
        <f t="shared" si="12"/>
        <v>48.62</v>
      </c>
      <c r="DL6" s="36">
        <f t="shared" si="12"/>
        <v>46.01</v>
      </c>
      <c r="DM6" s="36">
        <f t="shared" si="12"/>
        <v>45.75</v>
      </c>
      <c r="DN6" s="36">
        <f t="shared" si="12"/>
        <v>46.9</v>
      </c>
      <c r="DO6" s="36">
        <f t="shared" si="12"/>
        <v>47.28</v>
      </c>
      <c r="DP6" s="36">
        <f t="shared" si="12"/>
        <v>47.66</v>
      </c>
      <c r="DQ6" s="36">
        <f t="shared" si="12"/>
        <v>48.17</v>
      </c>
      <c r="DR6" s="35" t="str">
        <f>IF(DR7="","",IF(DR7="-","【-】","【"&amp;SUBSTITUTE(TEXT(DR7,"#,##0.00"),"-","△")&amp;"】"))</f>
        <v>【49.59】</v>
      </c>
      <c r="DS6" s="36">
        <f>IF(DS7="",NA(),DS7)</f>
        <v>16.34</v>
      </c>
      <c r="DT6" s="36">
        <f t="shared" ref="DT6:EB6" si="13">IF(DT7="",NA(),DT7)</f>
        <v>17.75</v>
      </c>
      <c r="DU6" s="36">
        <f t="shared" si="13"/>
        <v>17.100000000000001</v>
      </c>
      <c r="DV6" s="36">
        <f t="shared" si="13"/>
        <v>17.809999999999999</v>
      </c>
      <c r="DW6" s="36">
        <f t="shared" si="13"/>
        <v>26.64</v>
      </c>
      <c r="DX6" s="36">
        <f t="shared" si="13"/>
        <v>10.54</v>
      </c>
      <c r="DY6" s="36">
        <f t="shared" si="13"/>
        <v>12.03</v>
      </c>
      <c r="DZ6" s="36">
        <f t="shared" si="13"/>
        <v>12.19</v>
      </c>
      <c r="EA6" s="36">
        <f t="shared" si="13"/>
        <v>15.1</v>
      </c>
      <c r="EB6" s="36">
        <f t="shared" si="13"/>
        <v>17.12</v>
      </c>
      <c r="EC6" s="35" t="str">
        <f>IF(EC7="","",IF(EC7="-","【-】","【"&amp;SUBSTITUTE(TEXT(EC7,"#,##0.00"),"-","△")&amp;"】"))</f>
        <v>【19.44】</v>
      </c>
      <c r="ED6" s="36">
        <f>IF(ED7="",NA(),ED7)</f>
        <v>0.3</v>
      </c>
      <c r="EE6" s="36">
        <f t="shared" ref="EE6:EM6" si="14">IF(EE7="",NA(),EE7)</f>
        <v>1.35</v>
      </c>
      <c r="EF6" s="36">
        <f t="shared" si="14"/>
        <v>1.91</v>
      </c>
      <c r="EG6" s="36">
        <f t="shared" si="14"/>
        <v>0.17</v>
      </c>
      <c r="EH6" s="36">
        <f t="shared" si="14"/>
        <v>7.45</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32115</v>
      </c>
      <c r="D7" s="38">
        <v>46</v>
      </c>
      <c r="E7" s="38">
        <v>1</v>
      </c>
      <c r="F7" s="38">
        <v>0</v>
      </c>
      <c r="G7" s="38">
        <v>1</v>
      </c>
      <c r="H7" s="38" t="s">
        <v>93</v>
      </c>
      <c r="I7" s="38" t="s">
        <v>94</v>
      </c>
      <c r="J7" s="38" t="s">
        <v>95</v>
      </c>
      <c r="K7" s="38" t="s">
        <v>96</v>
      </c>
      <c r="L7" s="38" t="s">
        <v>97</v>
      </c>
      <c r="M7" s="38" t="s">
        <v>98</v>
      </c>
      <c r="N7" s="39" t="s">
        <v>99</v>
      </c>
      <c r="O7" s="39">
        <v>79.45</v>
      </c>
      <c r="P7" s="39">
        <v>100.1</v>
      </c>
      <c r="Q7" s="39">
        <v>3080</v>
      </c>
      <c r="R7" s="39">
        <v>32977</v>
      </c>
      <c r="S7" s="39">
        <v>440.34</v>
      </c>
      <c r="T7" s="39">
        <v>74.89</v>
      </c>
      <c r="U7" s="39">
        <v>32643</v>
      </c>
      <c r="V7" s="39">
        <v>20.39</v>
      </c>
      <c r="W7" s="39">
        <v>1600.93</v>
      </c>
      <c r="X7" s="39">
        <v>103.94</v>
      </c>
      <c r="Y7" s="39">
        <v>107.41</v>
      </c>
      <c r="Z7" s="39">
        <v>104.94</v>
      </c>
      <c r="AA7" s="39">
        <v>116.61</v>
      </c>
      <c r="AB7" s="39">
        <v>114.92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380.01</v>
      </c>
      <c r="AU7" s="39">
        <v>326.93</v>
      </c>
      <c r="AV7" s="39">
        <v>407.58</v>
      </c>
      <c r="AW7" s="39">
        <v>326.32</v>
      </c>
      <c r="AX7" s="39">
        <v>526.61</v>
      </c>
      <c r="AY7" s="39">
        <v>371.31</v>
      </c>
      <c r="AZ7" s="39">
        <v>377.63</v>
      </c>
      <c r="BA7" s="39">
        <v>357.34</v>
      </c>
      <c r="BB7" s="39">
        <v>366.03</v>
      </c>
      <c r="BC7" s="39">
        <v>365.18</v>
      </c>
      <c r="BD7" s="39">
        <v>264.97000000000003</v>
      </c>
      <c r="BE7" s="39">
        <v>345.89</v>
      </c>
      <c r="BF7" s="39">
        <v>324.39999999999998</v>
      </c>
      <c r="BG7" s="39">
        <v>308.06</v>
      </c>
      <c r="BH7" s="39">
        <v>296.58</v>
      </c>
      <c r="BI7" s="39">
        <v>293.43</v>
      </c>
      <c r="BJ7" s="39">
        <v>373.09</v>
      </c>
      <c r="BK7" s="39">
        <v>364.71</v>
      </c>
      <c r="BL7" s="39">
        <v>373.69</v>
      </c>
      <c r="BM7" s="39">
        <v>370.12</v>
      </c>
      <c r="BN7" s="39">
        <v>371.65</v>
      </c>
      <c r="BO7" s="39">
        <v>266.61</v>
      </c>
      <c r="BP7" s="39">
        <v>91.6</v>
      </c>
      <c r="BQ7" s="39">
        <v>104.73</v>
      </c>
      <c r="BR7" s="39">
        <v>101.74</v>
      </c>
      <c r="BS7" s="39">
        <v>113.89</v>
      </c>
      <c r="BT7" s="39">
        <v>112.86</v>
      </c>
      <c r="BU7" s="39">
        <v>99.99</v>
      </c>
      <c r="BV7" s="39">
        <v>100.65</v>
      </c>
      <c r="BW7" s="39">
        <v>99.87</v>
      </c>
      <c r="BX7" s="39">
        <v>100.42</v>
      </c>
      <c r="BY7" s="39">
        <v>98.77</v>
      </c>
      <c r="BZ7" s="39">
        <v>103.24</v>
      </c>
      <c r="CA7" s="39">
        <v>202.81</v>
      </c>
      <c r="CB7" s="39">
        <v>178.33</v>
      </c>
      <c r="CC7" s="39">
        <v>183.95</v>
      </c>
      <c r="CD7" s="39">
        <v>164.74</v>
      </c>
      <c r="CE7" s="39">
        <v>166.26</v>
      </c>
      <c r="CF7" s="39">
        <v>171.15</v>
      </c>
      <c r="CG7" s="39">
        <v>170.19</v>
      </c>
      <c r="CH7" s="39">
        <v>171.81</v>
      </c>
      <c r="CI7" s="39">
        <v>171.67</v>
      </c>
      <c r="CJ7" s="39">
        <v>173.67</v>
      </c>
      <c r="CK7" s="39">
        <v>168.38</v>
      </c>
      <c r="CL7" s="39">
        <v>56.92</v>
      </c>
      <c r="CM7" s="39">
        <v>55.46</v>
      </c>
      <c r="CN7" s="39">
        <v>53.3</v>
      </c>
      <c r="CO7" s="39">
        <v>47.23</v>
      </c>
      <c r="CP7" s="39">
        <v>45.17</v>
      </c>
      <c r="CQ7" s="39">
        <v>58.53</v>
      </c>
      <c r="CR7" s="39">
        <v>59.01</v>
      </c>
      <c r="CS7" s="39">
        <v>60.03</v>
      </c>
      <c r="CT7" s="39">
        <v>59.74</v>
      </c>
      <c r="CU7" s="39">
        <v>59.67</v>
      </c>
      <c r="CV7" s="39">
        <v>60</v>
      </c>
      <c r="CW7" s="39">
        <v>66.13</v>
      </c>
      <c r="CX7" s="39">
        <v>68.72</v>
      </c>
      <c r="CY7" s="39">
        <v>71.25</v>
      </c>
      <c r="CZ7" s="39">
        <v>78.69</v>
      </c>
      <c r="DA7" s="39">
        <v>78.010000000000005</v>
      </c>
      <c r="DB7" s="39">
        <v>85.26</v>
      </c>
      <c r="DC7" s="39">
        <v>85.37</v>
      </c>
      <c r="DD7" s="39">
        <v>84.81</v>
      </c>
      <c r="DE7" s="39">
        <v>84.8</v>
      </c>
      <c r="DF7" s="39">
        <v>84.6</v>
      </c>
      <c r="DG7" s="39">
        <v>89.8</v>
      </c>
      <c r="DH7" s="39">
        <v>44.95</v>
      </c>
      <c r="DI7" s="39">
        <v>46.33</v>
      </c>
      <c r="DJ7" s="39">
        <v>46.98</v>
      </c>
      <c r="DK7" s="39">
        <v>48.62</v>
      </c>
      <c r="DL7" s="39">
        <v>46.01</v>
      </c>
      <c r="DM7" s="39">
        <v>45.75</v>
      </c>
      <c r="DN7" s="39">
        <v>46.9</v>
      </c>
      <c r="DO7" s="39">
        <v>47.28</v>
      </c>
      <c r="DP7" s="39">
        <v>47.66</v>
      </c>
      <c r="DQ7" s="39">
        <v>48.17</v>
      </c>
      <c r="DR7" s="39">
        <v>49.59</v>
      </c>
      <c r="DS7" s="39">
        <v>16.34</v>
      </c>
      <c r="DT7" s="39">
        <v>17.75</v>
      </c>
      <c r="DU7" s="39">
        <v>17.100000000000001</v>
      </c>
      <c r="DV7" s="39">
        <v>17.809999999999999</v>
      </c>
      <c r="DW7" s="39">
        <v>26.64</v>
      </c>
      <c r="DX7" s="39">
        <v>10.54</v>
      </c>
      <c r="DY7" s="39">
        <v>12.03</v>
      </c>
      <c r="DZ7" s="39">
        <v>12.19</v>
      </c>
      <c r="EA7" s="39">
        <v>15.1</v>
      </c>
      <c r="EB7" s="39">
        <v>17.12</v>
      </c>
      <c r="EC7" s="39">
        <v>19.440000000000001</v>
      </c>
      <c r="ED7" s="39">
        <v>0.3</v>
      </c>
      <c r="EE7" s="39">
        <v>1.35</v>
      </c>
      <c r="EF7" s="39">
        <v>1.91</v>
      </c>
      <c r="EG7" s="39">
        <v>0.17</v>
      </c>
      <c r="EH7" s="39">
        <v>7.45</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2021-01-25T05:10:57Z</cp:lastPrinted>
  <dcterms:created xsi:type="dcterms:W3CDTF">2020-12-04T02:02:53Z</dcterms:created>
  <dcterms:modified xsi:type="dcterms:W3CDTF">2021-01-25T07:32:43Z</dcterms:modified>
  <cp:category/>
</cp:coreProperties>
</file>