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WtnO42/Z5rq1ZzssrWKYBLkmzKGFdkITk6GWACB/upV8SHUeLkmVPCNygDPIak4dZam873DUBFNStMmB/di1KA==" workbookSaltValue="l/vStW81a81BliRHJAS2U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<sst xmlns="http://schemas.openxmlformats.org/spreadsheetml/2006/main" xmlns:r="http://schemas.openxmlformats.org/officeDocument/2006/relationships" count="116" uniqueCount="116">
  <si>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</si>
  <si>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</si>
  <si>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</si>
  <si>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</si>
  <si>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</si>
  <si>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</si>
  <si>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</si>
  <si>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</si>
  <si>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</si>
  <si>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</si>
  <si>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</si>
  <si>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</si>
  <si>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</si>
  <si>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</si>
  <si>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</si>
  <si>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　当市の農業集落排水処理施設（下矢作浄化センター）は、東日本大震災の津波で被災し、建物をはじめ、施設のポンプや電力制御盤などの電気設備の全般が甚大な被害を受けたため、災害復旧事業として再建し、平成25年度より汚水の受け入れを再開した。
①収益的収支比率
　平成29年度に繰り出し基準の考え方を見直したことにより比率の改善がみられているものの、未だ使用料収入のみでは賄えず、他会計からの繰入金に頼らざるを得ない状況が続いている。
⑤経費回収率及び⑥汚水処理原価
　経費回収率は、類似団体平均値を上回っているが、汚水処理に係る費用を使用料収入で賄えていない状況。令和元年度は、汚水処理費の増加により経費回収率が下降し、汚水処理原価が上昇した。
⑦施設利用率
　類似団体平均値を上回ってはいるが、区域内人口の減少に伴い、下降傾向になると見込まれる。
⑧水洗化率
　年々増加傾向にあり経営状況は改善しているものの、処理施設等の維持管理費を使用料収入のみで賄えない状況は続いている。</t>
    <rPh sb="222" eb="223">
      <t>オヨ</t>
    </rPh>
    <rPh sb="233" eb="235">
      <t>ケイヒ</t>
    </rPh>
    <rPh sb="235" eb="238">
      <t>カイシュウリツ</t>
    </rPh>
    <rPh sb="248" eb="249">
      <t>ウエ</t>
    </rPh>
    <rPh sb="256" eb="258">
      <t>オスイ</t>
    </rPh>
    <rPh sb="258" eb="260">
      <t>ショリ</t>
    </rPh>
    <rPh sb="261" eb="262">
      <t>カカ</t>
    </rPh>
    <rPh sb="263" eb="265">
      <t>ヒヨウ</t>
    </rPh>
    <rPh sb="266" eb="269">
      <t>シヨウリョウ</t>
    </rPh>
    <rPh sb="269" eb="271">
      <t>シュウニュウ</t>
    </rPh>
    <rPh sb="272" eb="273">
      <t>マカナ</t>
    </rPh>
    <rPh sb="278" eb="280">
      <t>ジョウキョウ</t>
    </rPh>
    <rPh sb="281" eb="283">
      <t>レイワ</t>
    </rPh>
    <rPh sb="283" eb="286">
      <t>ガンネンド</t>
    </rPh>
    <rPh sb="288" eb="290">
      <t>オスイ</t>
    </rPh>
    <rPh sb="290" eb="293">
      <t>ショリヒ</t>
    </rPh>
    <rPh sb="294" eb="296">
      <t>ゾウカ</t>
    </rPh>
    <rPh sb="299" eb="301">
      <t>ケイヒ</t>
    </rPh>
    <rPh sb="301" eb="304">
      <t>カイシュウリツ</t>
    </rPh>
    <rPh sb="305" eb="307">
      <t>カコウ</t>
    </rPh>
    <rPh sb="309" eb="311">
      <t>オスイ</t>
    </rPh>
    <rPh sb="311" eb="313">
      <t>ショリ</t>
    </rPh>
    <rPh sb="313" eb="315">
      <t>ゲンカ</t>
    </rPh>
    <rPh sb="316" eb="318">
      <t>ジョウショウ</t>
    </rPh>
    <rPh sb="324" eb="326">
      <t>シセツ</t>
    </rPh>
    <rPh sb="326" eb="329">
      <t>リヨウリツ</t>
    </rPh>
    <rPh sb="331" eb="333">
      <t>ルイジ</t>
    </rPh>
    <rPh sb="333" eb="335">
      <t>ダンタイ</t>
    </rPh>
    <rPh sb="335" eb="338">
      <t>ヘイキンチ</t>
    </rPh>
    <rPh sb="339" eb="341">
      <t>ウワマワ</t>
    </rPh>
    <rPh sb="348" eb="351">
      <t>クイキナイ</t>
    </rPh>
    <rPh sb="351" eb="353">
      <t>ジンコウ</t>
    </rPh>
    <rPh sb="354" eb="356">
      <t>ゲンショウ</t>
    </rPh>
    <rPh sb="357" eb="358">
      <t>トモナ</t>
    </rPh>
    <rPh sb="360" eb="362">
      <t>カコウ</t>
    </rPh>
    <rPh sb="362" eb="364">
      <t>ケイコウ</t>
    </rPh>
    <rPh sb="368" eb="370">
      <t>ミコ</t>
    </rPh>
    <phoneticPr fontId="1"/>
  </si>
  <si>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</si>
  <si>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</si>
  <si>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</si>
  <si>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</si>
  <si>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</si>
  <si>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</si>
  <si>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</si>
  <si>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</si>
  <si>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</si>
  <si>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</si>
  <si>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</si>
  <si>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</si>
  <si>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</si>
  <si>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</si>
  <si>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</si>
  <si>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</si>
  <si>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</si>
  <si>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</si>
  <si>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</si>
  <si>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</si>
  <si>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</si>
  <si>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</si>
  <si>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</si>
  <si>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</si>
  <si>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</si>
  <si>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</si>
  <si>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</si>
  <si>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</si>
  <si>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</si>
  <si>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</si>
  <si>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</si>
  <si>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</si>
  <si>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</si>
  <si>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</si>
  <si>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</si>
  <si>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</si>
  <si>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</si>
  <si>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</si>
  <si>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</si>
  <si>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</si>
  <si>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</si>
  <si>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</si>
  <si>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</si>
  <si>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</si>
  <si>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</si>
  <si>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</si>
  <si>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</si>
  <si>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</si>
  <si>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</si>
  <si>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</si>
  <si>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</si>
  <si>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</si>
  <si>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</si>
  <si>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</si>
  <si>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</si>
  <si>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</si>
  <si>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</si>
  <si>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</si>
  <si>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</si>
  <si>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</si>
  <si>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</si>
  <si>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</si>
  <si>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</si>
  <si>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</si>
  <si>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</si>
  <si>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</si>
  <si>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</si>
  <si>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</si>
  <si>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</si>
  <si>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</si>
  <si>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</si>
  <si>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</si>
  <si>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</si>
  <si>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</si>
  <si>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</si>
  <si>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</si>
  <si>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</si>
  <si>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</si>
  <si>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</si>
  <si>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</si>
  <si>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</si>
  <si>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岩手県　陸前高田市</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</si>
  <si>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</si>
  <si>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</si>
  <si>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</si>
  <si>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</si>
  <si>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</si>
  <si>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</si>
  <si>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</si>
  <si>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</si>
  <si>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</si>
  <si>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</si>
  <si>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</si>
  <si>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</si>
  <si>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</si>
  <si>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</si>
  <si>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</si>
  <si>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</si>
  <si>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被災した処理場及び管渠については、災害復旧事業による復旧から間もないが、被災していない管渠に係る老朽化の更新等については今後の課題である。</t>
  </si>
  <si>
    <t>　以上のことから、公共水域の水質保全の観点等も含め、今後も継続して安定したサービスを提供し、健全経営を続けていくためには、既存住宅への接続促進等、水洗化率向上の取り組みを行っていくとともに、公共下水道との施設統合も視野に入れ維持管理費等の削減を検討していく必要があ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</si>
</sst>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74.05</c:v>
                </c:pt>
                <c:pt idx="1">
                  <c:v>69.62</c:v>
                </c:pt>
                <c:pt idx="2">
                  <c:v>66.14</c:v>
                </c:pt>
                <c:pt idx="3">
                  <c:v>60.13</c:v>
                </c:pt>
                <c:pt idx="4">
                  <c:v>57.59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52.31</c:v>
                </c:pt>
                <c:pt idx="1">
                  <c:v>60.65</c:v>
                </c:pt>
                <c:pt idx="2">
                  <c:v>51.75</c:v>
                </c:pt>
                <c:pt idx="3">
                  <c:v>50.68</c:v>
                </c:pt>
                <c:pt idx="4">
                  <c:v>50.14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81.66</c:v>
                </c:pt>
                <c:pt idx="1">
                  <c:v>81.95</c:v>
                </c:pt>
                <c:pt idx="2">
                  <c:v>87.72</c:v>
                </c:pt>
                <c:pt idx="3">
                  <c:v>90.15</c:v>
                </c:pt>
                <c:pt idx="4">
                  <c:v>95.6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84.32</c:v>
                </c:pt>
                <c:pt idx="1">
                  <c:v>84.58</c:v>
                </c:pt>
                <c:pt idx="2">
                  <c:v>84.84</c:v>
                </c:pt>
                <c:pt idx="3">
                  <c:v>84.86</c:v>
                </c:pt>
                <c:pt idx="4">
                  <c:v>84.98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36.96</c:v>
                </c:pt>
                <c:pt idx="1">
                  <c:v>35.76</c:v>
                </c:pt>
                <c:pt idx="2">
                  <c:v>100</c:v>
                </c:pt>
                <c:pt idx="3">
                  <c:v>99.6</c:v>
                </c:pt>
                <c:pt idx="4">
                  <c:v>99.84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1081.8</c:v>
                </c:pt>
                <c:pt idx="1">
                  <c:v>974.93</c:v>
                </c:pt>
                <c:pt idx="2">
                  <c:v>855.8</c:v>
                </c:pt>
                <c:pt idx="3">
                  <c:v>789.46</c:v>
                </c:pt>
                <c:pt idx="4">
                  <c:v>826.83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74.849999999999994</c:v>
                </c:pt>
                <c:pt idx="1">
                  <c:v>76.930000000000007</c:v>
                </c:pt>
                <c:pt idx="2">
                  <c:v>77.7</c:v>
                </c:pt>
                <c:pt idx="3">
                  <c:v>83.2</c:v>
                </c:pt>
                <c:pt idx="4">
                  <c:v>64.17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52.19</c:v>
                </c:pt>
                <c:pt idx="1">
                  <c:v>55.32</c:v>
                </c:pt>
                <c:pt idx="2">
                  <c:v>59.8</c:v>
                </c:pt>
                <c:pt idx="3">
                  <c:v>57.77</c:v>
                </c:pt>
                <c:pt idx="4">
                  <c:v>57.31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246.24</c:v>
                </c:pt>
                <c:pt idx="1">
                  <c:v>240.41</c:v>
                </c:pt>
                <c:pt idx="2">
                  <c:v>239.65</c:v>
                </c:pt>
                <c:pt idx="3">
                  <c:v>226.13</c:v>
                </c:pt>
                <c:pt idx="4">
                  <c:v>292.37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N22" workbookViewId="0">
      <selection activeCell="CG42" sqref="CG4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岩手県　陸前高田市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16</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17</v>
      </c>
      <c r="AM7" s="5"/>
      <c r="AN7" s="5"/>
      <c r="AO7" s="5"/>
      <c r="AP7" s="5"/>
      <c r="AQ7" s="5"/>
      <c r="AR7" s="5"/>
      <c r="AS7" s="5"/>
      <c r="AT7" s="5" t="s">
        <v>13</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18931</v>
      </c>
      <c r="AM8" s="22"/>
      <c r="AN8" s="22"/>
      <c r="AO8" s="22"/>
      <c r="AP8" s="22"/>
      <c r="AQ8" s="22"/>
      <c r="AR8" s="22"/>
      <c r="AS8" s="22"/>
      <c r="AT8" s="7">
        <f>データ!T6</f>
        <v>231.94</v>
      </c>
      <c r="AU8" s="7"/>
      <c r="AV8" s="7"/>
      <c r="AW8" s="7"/>
      <c r="AX8" s="7"/>
      <c r="AY8" s="7"/>
      <c r="AZ8" s="7"/>
      <c r="BA8" s="7"/>
      <c r="BB8" s="7">
        <f>データ!U6</f>
        <v>81.62</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3</v>
      </c>
      <c r="C9" s="5"/>
      <c r="D9" s="5"/>
      <c r="E9" s="5"/>
      <c r="F9" s="5"/>
      <c r="G9" s="5"/>
      <c r="H9" s="5"/>
      <c r="I9" s="5" t="s">
        <v>22</v>
      </c>
      <c r="J9" s="5"/>
      <c r="K9" s="5"/>
      <c r="L9" s="5"/>
      <c r="M9" s="5"/>
      <c r="N9" s="5"/>
      <c r="O9" s="5"/>
      <c r="P9" s="5" t="s">
        <v>23</v>
      </c>
      <c r="Q9" s="5"/>
      <c r="R9" s="5"/>
      <c r="S9" s="5"/>
      <c r="T9" s="5"/>
      <c r="U9" s="5"/>
      <c r="V9" s="5"/>
      <c r="W9" s="5" t="s">
        <v>26</v>
      </c>
      <c r="X9" s="5"/>
      <c r="Y9" s="5"/>
      <c r="Z9" s="5"/>
      <c r="AA9" s="5"/>
      <c r="AB9" s="5"/>
      <c r="AC9" s="5"/>
      <c r="AD9" s="5" t="s">
        <v>2</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3.51</v>
      </c>
      <c r="Q10" s="7"/>
      <c r="R10" s="7"/>
      <c r="S10" s="7"/>
      <c r="T10" s="7"/>
      <c r="U10" s="7"/>
      <c r="V10" s="7"/>
      <c r="W10" s="7">
        <f>データ!Q6</f>
        <v>79.849999999999994</v>
      </c>
      <c r="X10" s="7"/>
      <c r="Y10" s="7"/>
      <c r="Z10" s="7"/>
      <c r="AA10" s="7"/>
      <c r="AB10" s="7"/>
      <c r="AC10" s="7"/>
      <c r="AD10" s="22">
        <f>データ!R6</f>
        <v>3410</v>
      </c>
      <c r="AE10" s="22"/>
      <c r="AF10" s="22"/>
      <c r="AG10" s="22"/>
      <c r="AH10" s="22"/>
      <c r="AI10" s="22"/>
      <c r="AJ10" s="22"/>
      <c r="AK10" s="2"/>
      <c r="AL10" s="22">
        <f>データ!V6</f>
        <v>659</v>
      </c>
      <c r="AM10" s="22"/>
      <c r="AN10" s="22"/>
      <c r="AO10" s="22"/>
      <c r="AP10" s="22"/>
      <c r="AQ10" s="22"/>
      <c r="AR10" s="22"/>
      <c r="AS10" s="22"/>
      <c r="AT10" s="7">
        <f>データ!W6</f>
        <v>0.39</v>
      </c>
      <c r="AU10" s="7"/>
      <c r="AV10" s="7"/>
      <c r="AW10" s="7"/>
      <c r="AX10" s="7"/>
      <c r="AY10" s="7"/>
      <c r="AZ10" s="7"/>
      <c r="BA10" s="7"/>
      <c r="BB10" s="7">
        <f>データ!X6</f>
        <v>1689.74</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41</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43</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47</v>
      </c>
      <c r="F85" s="12" t="s">
        <v>48</v>
      </c>
      <c r="G85" s="12" t="s">
        <v>49</v>
      </c>
      <c r="H85" s="12" t="s">
        <v>42</v>
      </c>
      <c r="I85" s="12" t="s">
        <v>10</v>
      </c>
      <c r="J85" s="12" t="s">
        <v>50</v>
      </c>
      <c r="K85" s="12" t="s">
        <v>51</v>
      </c>
      <c r="L85" s="12" t="s">
        <v>32</v>
      </c>
      <c r="M85" s="12" t="s">
        <v>35</v>
      </c>
      <c r="N85" s="12" t="s">
        <v>52</v>
      </c>
      <c r="O85" s="12" t="s">
        <v>54</v>
      </c>
    </row>
    <row r="86" spans="1:78" hidden="1">
      <c r="B86" s="12"/>
      <c r="C86" s="12"/>
      <c r="D86" s="12"/>
      <c r="E86" s="12" t="str">
        <f>データ!AI6</f>
        <v/>
      </c>
      <c r="F86" s="12" t="s">
        <v>39</v>
      </c>
      <c r="G86" s="12" t="s">
        <v>39</v>
      </c>
      <c r="H86" s="12" t="str">
        <f>データ!BP6</f>
        <v>【765.47】</v>
      </c>
      <c r="I86" s="12" t="str">
        <f>データ!CA6</f>
        <v>【59.59】</v>
      </c>
      <c r="J86" s="12" t="str">
        <f>データ!CL6</f>
        <v>【257.86】</v>
      </c>
      <c r="K86" s="12" t="str">
        <f>データ!CW6</f>
        <v>【51.30】</v>
      </c>
      <c r="L86" s="12" t="str">
        <f>データ!DH6</f>
        <v>【86.22】</v>
      </c>
      <c r="M86" s="12" t="s">
        <v>39</v>
      </c>
      <c r="N86" s="12" t="s">
        <v>39</v>
      </c>
      <c r="O86" s="12" t="str">
        <f>データ!EO6</f>
        <v>【0.02】</v>
      </c>
    </row>
  </sheetData>
  <sheetProtection algorithmName="SHA-512" hashValue="nXeoOPCoZcq3II+GpKQUFQCyCH7rdl5fegWIa4JW6BTmSc8kpN3wdtOtiKDcW32z6IOFE6QcRouxDexdDDxNzA==" saltValue="i2ffrFMLOoWOlOzEZwp7d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31</v>
      </c>
      <c r="C3" s="62" t="s">
        <v>59</v>
      </c>
      <c r="D3" s="62" t="s">
        <v>60</v>
      </c>
      <c r="E3" s="62" t="s">
        <v>6</v>
      </c>
      <c r="F3" s="62" t="s">
        <v>5</v>
      </c>
      <c r="G3" s="62" t="s">
        <v>25</v>
      </c>
      <c r="H3" s="69" t="s">
        <v>56</v>
      </c>
      <c r="I3" s="72"/>
      <c r="J3" s="72"/>
      <c r="K3" s="72"/>
      <c r="L3" s="72"/>
      <c r="M3" s="72"/>
      <c r="N3" s="72"/>
      <c r="O3" s="72"/>
      <c r="P3" s="72"/>
      <c r="Q3" s="72"/>
      <c r="R3" s="72"/>
      <c r="S3" s="72"/>
      <c r="T3" s="72"/>
      <c r="U3" s="72"/>
      <c r="V3" s="72"/>
      <c r="W3" s="72"/>
      <c r="X3" s="77"/>
      <c r="Y3" s="80"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24</v>
      </c>
      <c r="Z4" s="81"/>
      <c r="AA4" s="81"/>
      <c r="AB4" s="81"/>
      <c r="AC4" s="81"/>
      <c r="AD4" s="81"/>
      <c r="AE4" s="81"/>
      <c r="AF4" s="81"/>
      <c r="AG4" s="81"/>
      <c r="AH4" s="81"/>
      <c r="AI4" s="81"/>
      <c r="AJ4" s="81" t="s">
        <v>46</v>
      </c>
      <c r="AK4" s="81"/>
      <c r="AL4" s="81"/>
      <c r="AM4" s="81"/>
      <c r="AN4" s="81"/>
      <c r="AO4" s="81"/>
      <c r="AP4" s="81"/>
      <c r="AQ4" s="81"/>
      <c r="AR4" s="81"/>
      <c r="AS4" s="81"/>
      <c r="AT4" s="81"/>
      <c r="AU4" s="81" t="s">
        <v>27</v>
      </c>
      <c r="AV4" s="81"/>
      <c r="AW4" s="81"/>
      <c r="AX4" s="81"/>
      <c r="AY4" s="81"/>
      <c r="AZ4" s="81"/>
      <c r="BA4" s="81"/>
      <c r="BB4" s="81"/>
      <c r="BC4" s="81"/>
      <c r="BD4" s="81"/>
      <c r="BE4" s="81"/>
      <c r="BF4" s="81" t="s">
        <v>63</v>
      </c>
      <c r="BG4" s="81"/>
      <c r="BH4" s="81"/>
      <c r="BI4" s="81"/>
      <c r="BJ4" s="81"/>
      <c r="BK4" s="81"/>
      <c r="BL4" s="81"/>
      <c r="BM4" s="81"/>
      <c r="BN4" s="81"/>
      <c r="BO4" s="81"/>
      <c r="BP4" s="81"/>
      <c r="BQ4" s="81" t="s">
        <v>0</v>
      </c>
      <c r="BR4" s="81"/>
      <c r="BS4" s="81"/>
      <c r="BT4" s="81"/>
      <c r="BU4" s="81"/>
      <c r="BV4" s="81"/>
      <c r="BW4" s="81"/>
      <c r="BX4" s="81"/>
      <c r="BY4" s="81"/>
      <c r="BZ4" s="81"/>
      <c r="CA4" s="81"/>
      <c r="CB4" s="81" t="s">
        <v>62</v>
      </c>
      <c r="CC4" s="81"/>
      <c r="CD4" s="81"/>
      <c r="CE4" s="81"/>
      <c r="CF4" s="81"/>
      <c r="CG4" s="81"/>
      <c r="CH4" s="81"/>
      <c r="CI4" s="81"/>
      <c r="CJ4" s="81"/>
      <c r="CK4" s="81"/>
      <c r="CL4" s="81"/>
      <c r="CM4" s="81" t="s">
        <v>65</v>
      </c>
      <c r="CN4" s="81"/>
      <c r="CO4" s="81"/>
      <c r="CP4" s="81"/>
      <c r="CQ4" s="81"/>
      <c r="CR4" s="81"/>
      <c r="CS4" s="81"/>
      <c r="CT4" s="81"/>
      <c r="CU4" s="81"/>
      <c r="CV4" s="81"/>
      <c r="CW4" s="81"/>
      <c r="CX4" s="81" t="s">
        <v>66</v>
      </c>
      <c r="CY4" s="81"/>
      <c r="CZ4" s="81"/>
      <c r="DA4" s="81"/>
      <c r="DB4" s="81"/>
      <c r="DC4" s="81"/>
      <c r="DD4" s="81"/>
      <c r="DE4" s="81"/>
      <c r="DF4" s="81"/>
      <c r="DG4" s="81"/>
      <c r="DH4" s="81"/>
      <c r="DI4" s="81" t="s">
        <v>67</v>
      </c>
      <c r="DJ4" s="81"/>
      <c r="DK4" s="81"/>
      <c r="DL4" s="81"/>
      <c r="DM4" s="81"/>
      <c r="DN4" s="81"/>
      <c r="DO4" s="81"/>
      <c r="DP4" s="81"/>
      <c r="DQ4" s="81"/>
      <c r="DR4" s="81"/>
      <c r="DS4" s="81"/>
      <c r="DT4" s="81" t="s">
        <v>68</v>
      </c>
      <c r="DU4" s="81"/>
      <c r="DV4" s="81"/>
      <c r="DW4" s="81"/>
      <c r="DX4" s="81"/>
      <c r="DY4" s="81"/>
      <c r="DZ4" s="81"/>
      <c r="EA4" s="81"/>
      <c r="EB4" s="81"/>
      <c r="EC4" s="81"/>
      <c r="ED4" s="81"/>
      <c r="EE4" s="81" t="s">
        <v>69</v>
      </c>
      <c r="EF4" s="81"/>
      <c r="EG4" s="81"/>
      <c r="EH4" s="81"/>
      <c r="EI4" s="81"/>
      <c r="EJ4" s="81"/>
      <c r="EK4" s="81"/>
      <c r="EL4" s="81"/>
      <c r="EM4" s="81"/>
      <c r="EN4" s="81"/>
      <c r="EO4" s="81"/>
    </row>
    <row r="5" spans="1:145">
      <c r="A5" s="60" t="s">
        <v>70</v>
      </c>
      <c r="B5" s="64"/>
      <c r="C5" s="64"/>
      <c r="D5" s="64"/>
      <c r="E5" s="64"/>
      <c r="F5" s="64"/>
      <c r="G5" s="64"/>
      <c r="H5" s="71" t="s">
        <v>58</v>
      </c>
      <c r="I5" s="71" t="s">
        <v>71</v>
      </c>
      <c r="J5" s="71" t="s">
        <v>72</v>
      </c>
      <c r="K5" s="71" t="s">
        <v>73</v>
      </c>
      <c r="L5" s="71" t="s">
        <v>74</v>
      </c>
      <c r="M5" s="71" t="s">
        <v>7</v>
      </c>
      <c r="N5" s="71" t="s">
        <v>75</v>
      </c>
      <c r="O5" s="71" t="s">
        <v>76</v>
      </c>
      <c r="P5" s="71" t="s">
        <v>77</v>
      </c>
      <c r="Q5" s="71" t="s">
        <v>78</v>
      </c>
      <c r="R5" s="71" t="s">
        <v>79</v>
      </c>
      <c r="S5" s="71" t="s">
        <v>80</v>
      </c>
      <c r="T5" s="71" t="s">
        <v>81</v>
      </c>
      <c r="U5" s="71" t="s">
        <v>64</v>
      </c>
      <c r="V5" s="71" t="s">
        <v>82</v>
      </c>
      <c r="W5" s="71" t="s">
        <v>83</v>
      </c>
      <c r="X5" s="71" t="s">
        <v>84</v>
      </c>
      <c r="Y5" s="71" t="s">
        <v>85</v>
      </c>
      <c r="Z5" s="71" t="s">
        <v>86</v>
      </c>
      <c r="AA5" s="71" t="s">
        <v>87</v>
      </c>
      <c r="AB5" s="71" t="s">
        <v>88</v>
      </c>
      <c r="AC5" s="71" t="s">
        <v>89</v>
      </c>
      <c r="AD5" s="71" t="s">
        <v>91</v>
      </c>
      <c r="AE5" s="71" t="s">
        <v>92</v>
      </c>
      <c r="AF5" s="71" t="s">
        <v>93</v>
      </c>
      <c r="AG5" s="71" t="s">
        <v>94</v>
      </c>
      <c r="AH5" s="71" t="s">
        <v>95</v>
      </c>
      <c r="AI5" s="71" t="s">
        <v>45</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5" s="59" customFormat="1">
      <c r="A6" s="60" t="s">
        <v>96</v>
      </c>
      <c r="B6" s="65">
        <f t="shared" ref="B6:X6" si="1">B7</f>
        <v>2019</v>
      </c>
      <c r="C6" s="65">
        <f t="shared" si="1"/>
        <v>32107</v>
      </c>
      <c r="D6" s="65">
        <f t="shared" si="1"/>
        <v>47</v>
      </c>
      <c r="E6" s="65">
        <f t="shared" si="1"/>
        <v>17</v>
      </c>
      <c r="F6" s="65">
        <f t="shared" si="1"/>
        <v>5</v>
      </c>
      <c r="G6" s="65">
        <f t="shared" si="1"/>
        <v>0</v>
      </c>
      <c r="H6" s="65" t="str">
        <f t="shared" si="1"/>
        <v>岩手県　陸前高田市</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3.51</v>
      </c>
      <c r="Q6" s="74">
        <f t="shared" si="1"/>
        <v>79.849999999999994</v>
      </c>
      <c r="R6" s="74">
        <f t="shared" si="1"/>
        <v>3410</v>
      </c>
      <c r="S6" s="74">
        <f t="shared" si="1"/>
        <v>18931</v>
      </c>
      <c r="T6" s="74">
        <f t="shared" si="1"/>
        <v>231.94</v>
      </c>
      <c r="U6" s="74">
        <f t="shared" si="1"/>
        <v>81.62</v>
      </c>
      <c r="V6" s="74">
        <f t="shared" si="1"/>
        <v>659</v>
      </c>
      <c r="W6" s="74">
        <f t="shared" si="1"/>
        <v>0.39</v>
      </c>
      <c r="X6" s="74">
        <f t="shared" si="1"/>
        <v>1689.74</v>
      </c>
      <c r="Y6" s="82">
        <f t="shared" ref="Y6:AH6" si="2">IF(Y7="",NA(),Y7)</f>
        <v>36.96</v>
      </c>
      <c r="Z6" s="82">
        <f t="shared" si="2"/>
        <v>35.76</v>
      </c>
      <c r="AA6" s="82">
        <f t="shared" si="2"/>
        <v>100</v>
      </c>
      <c r="AB6" s="82">
        <f t="shared" si="2"/>
        <v>99.6</v>
      </c>
      <c r="AC6" s="82">
        <f t="shared" si="2"/>
        <v>99.84</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74">
        <f t="shared" ref="BF6:BO6" si="5">IF(BF7="",NA(),BF7)</f>
        <v>0</v>
      </c>
      <c r="BG6" s="74">
        <f t="shared" si="5"/>
        <v>0</v>
      </c>
      <c r="BH6" s="74">
        <f t="shared" si="5"/>
        <v>0</v>
      </c>
      <c r="BI6" s="74">
        <f t="shared" si="5"/>
        <v>0</v>
      </c>
      <c r="BJ6" s="74">
        <f t="shared" si="5"/>
        <v>0</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74.849999999999994</v>
      </c>
      <c r="BR6" s="82">
        <f t="shared" si="6"/>
        <v>76.930000000000007</v>
      </c>
      <c r="BS6" s="82">
        <f t="shared" si="6"/>
        <v>77.7</v>
      </c>
      <c r="BT6" s="82">
        <f t="shared" si="6"/>
        <v>83.2</v>
      </c>
      <c r="BU6" s="82">
        <f t="shared" si="6"/>
        <v>64.17</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246.24</v>
      </c>
      <c r="CC6" s="82">
        <f t="shared" si="7"/>
        <v>240.41</v>
      </c>
      <c r="CD6" s="82">
        <f t="shared" si="7"/>
        <v>239.65</v>
      </c>
      <c r="CE6" s="82">
        <f t="shared" si="7"/>
        <v>226.13</v>
      </c>
      <c r="CF6" s="82">
        <f t="shared" si="7"/>
        <v>292.37</v>
      </c>
      <c r="CG6" s="82">
        <f t="shared" si="7"/>
        <v>296.14</v>
      </c>
      <c r="CH6" s="82">
        <f t="shared" si="7"/>
        <v>283.17</v>
      </c>
      <c r="CI6" s="82">
        <f t="shared" si="7"/>
        <v>263.76</v>
      </c>
      <c r="CJ6" s="82">
        <f t="shared" si="7"/>
        <v>274.35000000000002</v>
      </c>
      <c r="CK6" s="82">
        <f t="shared" si="7"/>
        <v>273.52</v>
      </c>
      <c r="CL6" s="74" t="str">
        <f>IF(CL7="","",IF(CL7="-","【-】","【"&amp;SUBSTITUTE(TEXT(CL7,"#,##0.00"),"-","△")&amp;"】"))</f>
        <v>【257.86】</v>
      </c>
      <c r="CM6" s="82">
        <f t="shared" ref="CM6:CV6" si="8">IF(CM7="",NA(),CM7)</f>
        <v>74.05</v>
      </c>
      <c r="CN6" s="82">
        <f t="shared" si="8"/>
        <v>69.62</v>
      </c>
      <c r="CO6" s="82">
        <f t="shared" si="8"/>
        <v>66.14</v>
      </c>
      <c r="CP6" s="82">
        <f t="shared" si="8"/>
        <v>60.13</v>
      </c>
      <c r="CQ6" s="82">
        <f t="shared" si="8"/>
        <v>57.59</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81.66</v>
      </c>
      <c r="CY6" s="82">
        <f t="shared" si="9"/>
        <v>81.95</v>
      </c>
      <c r="CZ6" s="82">
        <f t="shared" si="9"/>
        <v>87.72</v>
      </c>
      <c r="DA6" s="82">
        <f t="shared" si="9"/>
        <v>90.15</v>
      </c>
      <c r="DB6" s="82">
        <f t="shared" si="9"/>
        <v>95.6</v>
      </c>
      <c r="DC6" s="82">
        <f t="shared" si="9"/>
        <v>84.32</v>
      </c>
      <c r="DD6" s="82">
        <f t="shared" si="9"/>
        <v>84.58</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5" s="59" customFormat="1">
      <c r="A7" s="60"/>
      <c r="B7" s="66">
        <v>2019</v>
      </c>
      <c r="C7" s="66">
        <v>32107</v>
      </c>
      <c r="D7" s="66">
        <v>47</v>
      </c>
      <c r="E7" s="66">
        <v>17</v>
      </c>
      <c r="F7" s="66">
        <v>5</v>
      </c>
      <c r="G7" s="66">
        <v>0</v>
      </c>
      <c r="H7" s="66" t="s">
        <v>97</v>
      </c>
      <c r="I7" s="66" t="s">
        <v>98</v>
      </c>
      <c r="J7" s="66" t="s">
        <v>99</v>
      </c>
      <c r="K7" s="66" t="s">
        <v>100</v>
      </c>
      <c r="L7" s="66" t="s">
        <v>101</v>
      </c>
      <c r="M7" s="66" t="s">
        <v>102</v>
      </c>
      <c r="N7" s="75" t="s">
        <v>39</v>
      </c>
      <c r="O7" s="75" t="s">
        <v>103</v>
      </c>
      <c r="P7" s="75">
        <v>3.51</v>
      </c>
      <c r="Q7" s="75">
        <v>79.849999999999994</v>
      </c>
      <c r="R7" s="75">
        <v>3410</v>
      </c>
      <c r="S7" s="75">
        <v>18931</v>
      </c>
      <c r="T7" s="75">
        <v>231.94</v>
      </c>
      <c r="U7" s="75">
        <v>81.62</v>
      </c>
      <c r="V7" s="75">
        <v>659</v>
      </c>
      <c r="W7" s="75">
        <v>0.39</v>
      </c>
      <c r="X7" s="75">
        <v>1689.74</v>
      </c>
      <c r="Y7" s="75">
        <v>36.96</v>
      </c>
      <c r="Z7" s="75">
        <v>35.76</v>
      </c>
      <c r="AA7" s="75">
        <v>100</v>
      </c>
      <c r="AB7" s="75">
        <v>99.6</v>
      </c>
      <c r="AC7" s="75">
        <v>99.84</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0</v>
      </c>
      <c r="BG7" s="75">
        <v>0</v>
      </c>
      <c r="BH7" s="75">
        <v>0</v>
      </c>
      <c r="BI7" s="75">
        <v>0</v>
      </c>
      <c r="BJ7" s="75">
        <v>0</v>
      </c>
      <c r="BK7" s="75">
        <v>1081.8</v>
      </c>
      <c r="BL7" s="75">
        <v>974.93</v>
      </c>
      <c r="BM7" s="75">
        <v>855.8</v>
      </c>
      <c r="BN7" s="75">
        <v>789.46</v>
      </c>
      <c r="BO7" s="75">
        <v>826.83</v>
      </c>
      <c r="BP7" s="75">
        <v>765.47</v>
      </c>
      <c r="BQ7" s="75">
        <v>74.849999999999994</v>
      </c>
      <c r="BR7" s="75">
        <v>76.930000000000007</v>
      </c>
      <c r="BS7" s="75">
        <v>77.7</v>
      </c>
      <c r="BT7" s="75">
        <v>83.2</v>
      </c>
      <c r="BU7" s="75">
        <v>64.17</v>
      </c>
      <c r="BV7" s="75">
        <v>52.19</v>
      </c>
      <c r="BW7" s="75">
        <v>55.32</v>
      </c>
      <c r="BX7" s="75">
        <v>59.8</v>
      </c>
      <c r="BY7" s="75">
        <v>57.77</v>
      </c>
      <c r="BZ7" s="75">
        <v>57.31</v>
      </c>
      <c r="CA7" s="75">
        <v>59.59</v>
      </c>
      <c r="CB7" s="75">
        <v>246.24</v>
      </c>
      <c r="CC7" s="75">
        <v>240.41</v>
      </c>
      <c r="CD7" s="75">
        <v>239.65</v>
      </c>
      <c r="CE7" s="75">
        <v>226.13</v>
      </c>
      <c r="CF7" s="75">
        <v>292.37</v>
      </c>
      <c r="CG7" s="75">
        <v>296.14</v>
      </c>
      <c r="CH7" s="75">
        <v>283.17</v>
      </c>
      <c r="CI7" s="75">
        <v>263.76</v>
      </c>
      <c r="CJ7" s="75">
        <v>274.35000000000002</v>
      </c>
      <c r="CK7" s="75">
        <v>273.52</v>
      </c>
      <c r="CL7" s="75">
        <v>257.86</v>
      </c>
      <c r="CM7" s="75">
        <v>74.05</v>
      </c>
      <c r="CN7" s="75">
        <v>69.62</v>
      </c>
      <c r="CO7" s="75">
        <v>66.14</v>
      </c>
      <c r="CP7" s="75">
        <v>60.13</v>
      </c>
      <c r="CQ7" s="75">
        <v>57.59</v>
      </c>
      <c r="CR7" s="75">
        <v>52.31</v>
      </c>
      <c r="CS7" s="75">
        <v>60.65</v>
      </c>
      <c r="CT7" s="75">
        <v>51.75</v>
      </c>
      <c r="CU7" s="75">
        <v>50.68</v>
      </c>
      <c r="CV7" s="75">
        <v>50.14</v>
      </c>
      <c r="CW7" s="75">
        <v>51.3</v>
      </c>
      <c r="CX7" s="75">
        <v>81.66</v>
      </c>
      <c r="CY7" s="75">
        <v>81.95</v>
      </c>
      <c r="CZ7" s="75">
        <v>87.72</v>
      </c>
      <c r="DA7" s="75">
        <v>90.15</v>
      </c>
      <c r="DB7" s="75">
        <v>95.6</v>
      </c>
      <c r="DC7" s="75">
        <v>84.32</v>
      </c>
      <c r="DD7" s="75">
        <v>84.58</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1.e-002</v>
      </c>
      <c r="EK7" s="75">
        <v>2.0499999999999998</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31</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109</v>
      </c>
    </row>
    <row r="12" spans="1:145">
      <c r="B12">
        <v>1</v>
      </c>
      <c r="C12">
        <v>1</v>
      </c>
      <c r="D12">
        <v>1</v>
      </c>
      <c r="E12">
        <v>1</v>
      </c>
      <c r="F12">
        <v>1</v>
      </c>
      <c r="G12" t="s">
        <v>110</v>
      </c>
    </row>
    <row r="13" spans="1:145">
      <c r="B13" t="s">
        <v>111</v>
      </c>
      <c r="C13" t="s">
        <v>111</v>
      </c>
      <c r="D13" t="s">
        <v>111</v>
      </c>
      <c r="E13" t="s">
        <v>111</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木村 麻衣</cp:lastModifiedBy>
  <dcterms:created xsi:type="dcterms:W3CDTF">2020-12-04T02:59:36Z</dcterms:created>
  <dcterms:modified xsi:type="dcterms:W3CDTF">2021-02-01T07:59:58Z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2021-02-01T07:59:58Z</vt:filetime>
  </property>
</Properties>
</file>