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7_市町村への確認事項\市町村への確認事項回答\05_北上市（駐車場事業）\"/>
    </mc:Choice>
  </mc:AlternateContent>
  <workbookProtection workbookAlgorithmName="SHA-512" workbookHashValue="N9IAIHwueB5BkwNnxk88opAOvek2Rf2XQ+DHAc11hEBS4ZeigbjPXsPb2OsfJFEWv6B8kDAdWXG0uF44gJckgA==" workbookSaltValue="15TefjwXNoo45Tf9Y0vTuQ==" workbookSpinCount="100000" lockStructure="1"/>
  <bookViews>
    <workbookView xWindow="0" yWindow="0" windowWidth="28800" windowHeight="1231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51" i="4"/>
  <c r="IT76" i="4"/>
  <c r="HJ30" i="4"/>
  <c r="MA51" i="4"/>
  <c r="CS30" i="4"/>
  <c r="C11" i="5"/>
  <c r="D11" i="5"/>
  <c r="E11" i="5"/>
  <c r="B11" i="5"/>
  <c r="BK76" i="4" l="1"/>
  <c r="LH51" i="4"/>
  <c r="LT76" i="4"/>
  <c r="LH30" i="4"/>
  <c r="GQ51" i="4"/>
  <c r="IE76" i="4"/>
  <c r="BZ51" i="4"/>
  <c r="GQ30" i="4"/>
  <c r="BZ30" i="4"/>
  <c r="HP76" i="4"/>
  <c r="BG51" i="4"/>
  <c r="FX30" i="4"/>
  <c r="BG30" i="4"/>
  <c r="AV76" i="4"/>
  <c r="KO51" i="4"/>
  <c r="LE76" i="4"/>
  <c r="FX51" i="4"/>
  <c r="KO30" i="4"/>
  <c r="KP76" i="4"/>
  <c r="HA76" i="4"/>
  <c r="AN51" i="4"/>
  <c r="FE30" i="4"/>
  <c r="AN30" i="4"/>
  <c r="FE51" i="4"/>
  <c r="JV30" i="4"/>
  <c r="AG76" i="4"/>
  <c r="JV51" i="4"/>
  <c r="R76" i="4"/>
  <c r="JC51" i="4"/>
  <c r="KA76" i="4"/>
  <c r="EL51" i="4"/>
  <c r="JC30" i="4"/>
  <c r="GL76" i="4"/>
  <c r="EL30" i="4"/>
  <c r="U51" i="4"/>
  <c r="U30" i="4"/>
</calcChain>
</file>

<file path=xl/sharedStrings.xml><?xml version="1.0" encoding="utf-8"?>
<sst xmlns="http://schemas.openxmlformats.org/spreadsheetml/2006/main" count="278" uniqueCount="136">
  <si>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</si>
  <si>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</si>
  <si>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</si>
  <si>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</si>
  <si>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</si>
  <si>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</si>
  <si>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</si>
  <si>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</si>
  <si>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</si>
  <si>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</si>
  <si>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</si>
  <si>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</si>
  <si>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</si>
  <si>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</si>
  <si>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</si>
  <si>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</si>
  <si>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</si>
  <si>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</si>
  <si>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</si>
  <si>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</si>
  <si>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</si>
  <si>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</si>
  <si>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</si>
  <si>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</si>
  <si>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</si>
  <si>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</si>
  <si>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</si>
  <si>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</si>
  <si>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</si>
  <si>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</si>
  <si>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</si>
  <si>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</si>
  <si>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</si>
  <si>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</si>
  <si>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</si>
  <si>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</si>
  <si>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</si>
  <si>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</si>
  <si>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</si>
  <si>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</si>
  <si>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</si>
  <si>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</si>
  <si>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</si>
  <si>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</si>
  <si>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</si>
  <si>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</si>
  <si>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</si>
  <si>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</si>
  <si>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</si>
  <si>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</si>
  <si>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</si>
  <si>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</si>
  <si>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</si>
  <si>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</si>
  <si>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</si>
  <si>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</si>
  <si>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</si>
  <si>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</si>
  <si>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</si>
  <si>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</si>
  <si>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</si>
  <si>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</si>
  <si>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</si>
  <si>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</si>
  <si>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</si>
  <si>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</si>
  <si>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</si>
  <si>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</si>
  <si>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</si>
  <si>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</si>
  <si>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</si>
  <si>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</si>
  <si>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</si>
  <si>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</si>
  <si>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</si>
  <si>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</si>
  <si>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</si>
  <si>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</si>
  <si>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</si>
  <si>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</si>
  <si>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</si>
  <si>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</si>
  <si>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</si>
  <si>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</si>
  <si>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</si>
  <si>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</si>
  <si>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</si>
  <si>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</si>
  <si>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</si>
  <si>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</si>
  <si>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</si>
  <si>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</si>
  <si>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</si>
  <si>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</si>
  <si>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</si>
  <si>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</si>
  <si>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</si>
  <si>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</si>
  <si>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</si>
  <si>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</si>
  <si>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</si>
  <si>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</si>
  <si>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</si>
  <si>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</si>
  <si>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</si>
  <si>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</si>
  <si>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</si>
  <si>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</si>
  <si>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</si>
  <si>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</si>
  <si>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</si>
  <si>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</si>
  <si>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</si>
  <si>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</si>
  <si>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岩手県　北上市</t>
  </si>
  <si>
    <t>北上駅東口駐車場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</si>
  <si>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</si>
  <si>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</si>
  <si>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</si>
  <si>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</si>
  <si>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</si>
  <si>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</si>
  <si>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</si>
  <si>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</si>
  <si>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</si>
  <si>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</si>
  <si>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</si>
  <si>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</si>
  <si>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</si>
  <si>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</si>
  <si>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</si>
  <si>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</si>
  <si>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平成30年度と比較し、数値が低下している。低下した要因は、総収入額は昨年並みであったものの、支払消費税が昨年より増加したためである。
④売上高GOP比率
　類似施設の平均値を大きく上回っており、高い収益性を示している。
　市場性が高いため、令和２年度以降は、民間が新駐車場を整備し、運営していく予定としている。
⑤EBITDA
　類似施設の平均値を大きく上回っており、高い収益性を示している。
　</t>
    <rPh sb="1" eb="4">
      <t>シュウエキテキ</t>
    </rPh>
    <rPh sb="4" eb="6">
      <t>シュウシ</t>
    </rPh>
    <rPh sb="6" eb="8">
      <t>ヒリツ</t>
    </rPh>
    <rPh sb="10" eb="12">
      <t>ヘイセイ</t>
    </rPh>
    <rPh sb="14" eb="16">
      <t>ネンド</t>
    </rPh>
    <rPh sb="17" eb="19">
      <t>ヒカク</t>
    </rPh>
    <rPh sb="21" eb="23">
      <t>スウチ</t>
    </rPh>
    <rPh sb="24" eb="26">
      <t>テイカ</t>
    </rPh>
    <rPh sb="31" eb="33">
      <t>テイカ</t>
    </rPh>
    <rPh sb="35" eb="37">
      <t>ヨウイン</t>
    </rPh>
    <rPh sb="39" eb="42">
      <t>ソウシュウニュウ</t>
    </rPh>
    <rPh sb="42" eb="43">
      <t>ガク</t>
    </rPh>
    <rPh sb="44" eb="46">
      <t>サクネン</t>
    </rPh>
    <rPh sb="46" eb="47">
      <t>ナ</t>
    </rPh>
    <rPh sb="56" eb="58">
      <t>シハラ</t>
    </rPh>
    <rPh sb="58" eb="61">
      <t>ショウヒゼイ</t>
    </rPh>
    <rPh sb="62" eb="64">
      <t>サクネン</t>
    </rPh>
    <rPh sb="66" eb="68">
      <t>ゾウカ</t>
    </rPh>
    <rPh sb="78" eb="81">
      <t>ウリアゲダカ</t>
    </rPh>
    <rPh sb="84" eb="86">
      <t>ヒリツ</t>
    </rPh>
    <rPh sb="88" eb="90">
      <t>ルイジ</t>
    </rPh>
    <rPh sb="90" eb="92">
      <t>シセツ</t>
    </rPh>
    <rPh sb="93" eb="96">
      <t>ヘイキンチ</t>
    </rPh>
    <rPh sb="97" eb="98">
      <t>オオ</t>
    </rPh>
    <rPh sb="100" eb="102">
      <t>ウワマワ</t>
    </rPh>
    <rPh sb="107" eb="108">
      <t>タカ</t>
    </rPh>
    <rPh sb="109" eb="112">
      <t>シュウエキセイ</t>
    </rPh>
    <rPh sb="113" eb="114">
      <t>シメ</t>
    </rPh>
    <rPh sb="121" eb="124">
      <t>シジョウセイ</t>
    </rPh>
    <rPh sb="125" eb="126">
      <t>タカ</t>
    </rPh>
    <rPh sb="130" eb="132">
      <t>レイワ</t>
    </rPh>
    <rPh sb="133" eb="135">
      <t>ネンド</t>
    </rPh>
    <rPh sb="135" eb="137">
      <t>イコウ</t>
    </rPh>
    <rPh sb="139" eb="141">
      <t>ミンカン</t>
    </rPh>
    <rPh sb="142" eb="146">
      <t>シンチュウシャジョウ</t>
    </rPh>
    <rPh sb="147" eb="149">
      <t>セイビ</t>
    </rPh>
    <rPh sb="151" eb="153">
      <t>ウンエイ</t>
    </rPh>
    <rPh sb="157" eb="159">
      <t>ヨテイ</t>
    </rPh>
    <rPh sb="175" eb="177">
      <t>ルイジ</t>
    </rPh>
    <rPh sb="177" eb="179">
      <t>シセツ</t>
    </rPh>
    <rPh sb="180" eb="183">
      <t>ヘイキンチ</t>
    </rPh>
    <rPh sb="184" eb="185">
      <t>オオ</t>
    </rPh>
    <rPh sb="187" eb="189">
      <t>ウワマワ</t>
    </rPh>
    <rPh sb="194" eb="195">
      <t>タカ</t>
    </rPh>
    <rPh sb="196" eb="199">
      <t>シュウエキセイ</t>
    </rPh>
    <rPh sb="200" eb="201">
      <t>シメ</t>
    </rPh>
    <phoneticPr fontId="5"/>
  </si>
  <si>
    <t>　該当駐車場の経営状態は良好であるが、施設の老朽化や稼働率の低さ等の課題も見受けられる。
　また、大型新工場の建設等により市内の情勢が大きく変化していることから、該当駐車場の土地を民間事業者へ無償貸借し、民間のノウハウと資金を活用して立体駐車場を令和２年度に整備する予定としている。新しい立体駐車場は民間事業者が運用するため、該当駐車場は令和２年度中に廃止する予定である。</t>
    <rPh sb="1" eb="3">
      <t>ガイトウ</t>
    </rPh>
    <rPh sb="3" eb="6">
      <t>チュウシャジョウ</t>
    </rPh>
    <rPh sb="7" eb="9">
      <t>ケイエイ</t>
    </rPh>
    <rPh sb="9" eb="11">
      <t>ジョウタイ</t>
    </rPh>
    <rPh sb="12" eb="14">
      <t>リョウコウ</t>
    </rPh>
    <rPh sb="19" eb="21">
      <t>シセツ</t>
    </rPh>
    <rPh sb="22" eb="25">
      <t>ロウキュウカ</t>
    </rPh>
    <rPh sb="26" eb="29">
      <t>カドウリツ</t>
    </rPh>
    <rPh sb="30" eb="31">
      <t>ヒク</t>
    </rPh>
    <rPh sb="32" eb="33">
      <t>トウ</t>
    </rPh>
    <rPh sb="34" eb="36">
      <t>カダイ</t>
    </rPh>
    <rPh sb="37" eb="39">
      <t>ミウ</t>
    </rPh>
    <rPh sb="49" eb="51">
      <t>オオガタ</t>
    </rPh>
    <rPh sb="51" eb="54">
      <t>シンコウジョウ</t>
    </rPh>
    <rPh sb="55" eb="58">
      <t>ケンセツトウ</t>
    </rPh>
    <rPh sb="61" eb="63">
      <t>シナイ</t>
    </rPh>
    <rPh sb="64" eb="66">
      <t>ジョウセイ</t>
    </rPh>
    <rPh sb="67" eb="68">
      <t>オオ</t>
    </rPh>
    <rPh sb="70" eb="72">
      <t>ヘンカ</t>
    </rPh>
    <rPh sb="81" eb="83">
      <t>ガイトウ</t>
    </rPh>
    <rPh sb="83" eb="86">
      <t>チュウシャジョウ</t>
    </rPh>
    <rPh sb="87" eb="89">
      <t>トチ</t>
    </rPh>
    <rPh sb="90" eb="95">
      <t>ミンカンジギョウシャ</t>
    </rPh>
    <rPh sb="96" eb="98">
      <t>ムショウ</t>
    </rPh>
    <rPh sb="98" eb="100">
      <t>タイシャク</t>
    </rPh>
    <rPh sb="102" eb="104">
      <t>ミンカン</t>
    </rPh>
    <rPh sb="110" eb="112">
      <t>シキン</t>
    </rPh>
    <rPh sb="113" eb="115">
      <t>カツヨウ</t>
    </rPh>
    <rPh sb="117" eb="119">
      <t>リッタイ</t>
    </rPh>
    <rPh sb="119" eb="122">
      <t>チュウシャジョウ</t>
    </rPh>
    <rPh sb="123" eb="125">
      <t>レイワ</t>
    </rPh>
    <rPh sb="126" eb="128">
      <t>ネンド</t>
    </rPh>
    <rPh sb="129" eb="131">
      <t>セイビ</t>
    </rPh>
    <rPh sb="133" eb="135">
      <t>ヨテイ</t>
    </rPh>
    <rPh sb="141" eb="142">
      <t>アタラ</t>
    </rPh>
    <rPh sb="144" eb="146">
      <t>リッタイ</t>
    </rPh>
    <rPh sb="146" eb="149">
      <t>チュウシャジョウ</t>
    </rPh>
    <rPh sb="150" eb="155">
      <t>ミンカンジギョウシャ</t>
    </rPh>
    <rPh sb="156" eb="158">
      <t>ウンヨウ</t>
    </rPh>
    <rPh sb="163" eb="165">
      <t>ガイトウ</t>
    </rPh>
    <rPh sb="165" eb="168">
      <t>チュウシャジョウ</t>
    </rPh>
    <rPh sb="169" eb="171">
      <t>レイワ</t>
    </rPh>
    <rPh sb="172" eb="174">
      <t>ネンド</t>
    </rPh>
    <rPh sb="174" eb="175">
      <t>ナカ</t>
    </rPh>
    <rPh sb="176" eb="178">
      <t>ハイシ</t>
    </rPh>
    <rPh sb="180" eb="182">
      <t>ヨテイ</t>
    </rPh>
    <phoneticPr fontId="5"/>
  </si>
  <si>
    <t xml:space="preserve">⑦敷地の地価
　周辺の地価と同程度である。
⑧設備投資見込額
　令和２年度から民間が新駐車場を整備、運営していく予定であるため、市による設備投資の見込みはない。
⑩企業債残高対料金収入比率
　起債の償還が終了しているため、値はゼロとなっている。また、経常利益を別の駐車場の改修費等へ充当することが可能である。
</t>
    <rPh sb="1" eb="3">
      <t>シキチ</t>
    </rPh>
    <rPh sb="4" eb="6">
      <t>チカ</t>
    </rPh>
    <rPh sb="8" eb="10">
      <t>シュウヘン</t>
    </rPh>
    <rPh sb="11" eb="13">
      <t>チカ</t>
    </rPh>
    <rPh sb="14" eb="17">
      <t>ドウテイド</t>
    </rPh>
    <rPh sb="23" eb="27">
      <t>セツビトウシ</t>
    </rPh>
    <rPh sb="27" eb="29">
      <t>ミコ</t>
    </rPh>
    <rPh sb="29" eb="30">
      <t>ガク</t>
    </rPh>
    <rPh sb="32" eb="34">
      <t>レイワ</t>
    </rPh>
    <phoneticPr fontId="5"/>
  </si>
  <si>
    <t>⑪稼働率
　現状の設備では、一般利用者と定期利用者の判別できないことから、定期利用者が満車により駐車できない状況を防ぐため、利用可能な駐車区画を若干絞って運用している。そのため、稼働率は低水準となっている。
　令和元年度の総利用台数は89,281台（平成30年度比▲1,534台）であった。新型コロナウイルスの影響により２～３月の利用台数が例年と比較して減少したものの、その他の月が好調であったため、総台数としては昨年並みとなった。</t>
    <rPh sb="105" eb="110">
      <t>レイワガンネンド</t>
    </rPh>
    <rPh sb="111" eb="116">
      <t>ソウリヨウダイスウ</t>
    </rPh>
    <rPh sb="123" eb="124">
      <t>ダイ</t>
    </rPh>
    <rPh sb="125" eb="127">
      <t>ヘイセイ</t>
    </rPh>
    <rPh sb="129" eb="131">
      <t>ネンド</t>
    </rPh>
    <rPh sb="131" eb="132">
      <t>ヒ</t>
    </rPh>
    <rPh sb="138" eb="139">
      <t>ダイ</t>
    </rPh>
    <rPh sb="145" eb="147">
      <t>シンガタ</t>
    </rPh>
    <rPh sb="155" eb="157">
      <t>エイキョウ</t>
    </rPh>
    <rPh sb="163" eb="164">
      <t>ガツ</t>
    </rPh>
    <rPh sb="165" eb="169">
      <t>リヨウダイスウ</t>
    </rPh>
    <rPh sb="170" eb="172">
      <t>レイネン</t>
    </rPh>
    <rPh sb="173" eb="175">
      <t>ヒカク</t>
    </rPh>
    <rPh sb="177" eb="179">
      <t>ゲンショウ</t>
    </rPh>
    <rPh sb="187" eb="188">
      <t>タ</t>
    </rPh>
    <rPh sb="189" eb="190">
      <t>ツキ</t>
    </rPh>
    <rPh sb="191" eb="193">
      <t>コウチョウ</t>
    </rPh>
    <rPh sb="200" eb="201">
      <t>ソウ</t>
    </rPh>
    <rPh sb="201" eb="203">
      <t>ダイスウ</t>
    </rPh>
    <rPh sb="207" eb="209">
      <t>サクネン</t>
    </rPh>
    <rPh sb="209" eb="210">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</si>
</sst>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107.6</c:v>
                </c:pt>
                <c:pt idx="1">
                  <c:v>101.4</c:v>
                </c:pt>
                <c:pt idx="2">
                  <c:v>496.5</c:v>
                </c:pt>
                <c:pt idx="3">
                  <c:v>760.4</c:v>
                </c:pt>
                <c:pt idx="4">
                  <c:v>528.4</c:v>
                </c:pt>
              </c:numCache>
            </c:numRef>
          </c:val>
          <c:extLst>
            <c:ext xmlns:c16="http://schemas.microsoft.com/office/drawing/2014/chart" uri="{C3380CC4-5D6E-409C-BE32-E72D297353CC}">
              <c16:uniqueId val="{00000000-D148-4EB5-B1A4-8D17B939D79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D148-4EB5-B1A4-8D17B939D79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83</c:v>
                </c:pt>
                <c:pt idx="1">
                  <c:v>2.2999999999999998</c:v>
                </c:pt>
                <c:pt idx="2">
                  <c:v>0</c:v>
                </c:pt>
                <c:pt idx="3">
                  <c:v>0</c:v>
                </c:pt>
                <c:pt idx="4">
                  <c:v>0</c:v>
                </c:pt>
              </c:numCache>
            </c:numRef>
          </c:val>
          <c:extLst>
            <c:ext xmlns:c16="http://schemas.microsoft.com/office/drawing/2014/chart" uri="{C3380CC4-5D6E-409C-BE32-E72D297353CC}">
              <c16:uniqueId val="{00000000-07AB-4C1F-8BE5-D7A481640BF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07AB-4C1F-8BE5-D7A481640BF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4E74-42CE-984A-B875F3AC886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E74-42CE-984A-B875F3AC886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DF55-4CAF-BA14-B089253794D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F55-4CAF-BA14-B089253794D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536-4584-B152-668BFE22169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A536-4584-B152-668BFE22169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9D4-47D7-9B36-F3D13550A99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39D4-47D7-9B36-F3D13550A99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70.3</c:v>
                </c:pt>
                <c:pt idx="1">
                  <c:v>65.5</c:v>
                </c:pt>
                <c:pt idx="2">
                  <c:v>66</c:v>
                </c:pt>
                <c:pt idx="3">
                  <c:v>66</c:v>
                </c:pt>
                <c:pt idx="4">
                  <c:v>65.5</c:v>
                </c:pt>
              </c:numCache>
            </c:numRef>
          </c:val>
          <c:extLst>
            <c:ext xmlns:c16="http://schemas.microsoft.com/office/drawing/2014/chart" uri="{C3380CC4-5D6E-409C-BE32-E72D297353CC}">
              <c16:uniqueId val="{00000000-D6E3-4A52-B262-5F0DC08D77B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D6E3-4A52-B262-5F0DC08D77B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89.5</c:v>
                </c:pt>
                <c:pt idx="1">
                  <c:v>89</c:v>
                </c:pt>
                <c:pt idx="2">
                  <c:v>79.900000000000006</c:v>
                </c:pt>
                <c:pt idx="3">
                  <c:v>89.1</c:v>
                </c:pt>
                <c:pt idx="4">
                  <c:v>88.7</c:v>
                </c:pt>
              </c:numCache>
            </c:numRef>
          </c:val>
          <c:extLst>
            <c:ext xmlns:c16="http://schemas.microsoft.com/office/drawing/2014/chart" uri="{C3380CC4-5D6E-409C-BE32-E72D297353CC}">
              <c16:uniqueId val="{00000000-54D2-43F6-8DAE-8137EBF62F5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54D2-43F6-8DAE-8137EBF62F5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44579</c:v>
                </c:pt>
                <c:pt idx="1">
                  <c:v>41735</c:v>
                </c:pt>
                <c:pt idx="2">
                  <c:v>37943</c:v>
                </c:pt>
                <c:pt idx="3">
                  <c:v>42683</c:v>
                </c:pt>
                <c:pt idx="4">
                  <c:v>38599</c:v>
                </c:pt>
              </c:numCache>
            </c:numRef>
          </c:val>
          <c:extLst>
            <c:ext xmlns:c16="http://schemas.microsoft.com/office/drawing/2014/chart" uri="{C3380CC4-5D6E-409C-BE32-E72D297353CC}">
              <c16:uniqueId val="{00000000-AA17-47F1-99C9-5E5F241D0A9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AA17-47F1-99C9-5E5F241D0A9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I1" zoomScale="80" zoomScaleNormal="8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岩手県北上市　北上駅東口駐車場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10745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374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107.6</v>
      </c>
      <c r="V31" s="118"/>
      <c r="W31" s="118"/>
      <c r="X31" s="118"/>
      <c r="Y31" s="118"/>
      <c r="Z31" s="118"/>
      <c r="AA31" s="118"/>
      <c r="AB31" s="118"/>
      <c r="AC31" s="118"/>
      <c r="AD31" s="118"/>
      <c r="AE31" s="118"/>
      <c r="AF31" s="118"/>
      <c r="AG31" s="118"/>
      <c r="AH31" s="118"/>
      <c r="AI31" s="118"/>
      <c r="AJ31" s="118"/>
      <c r="AK31" s="118"/>
      <c r="AL31" s="118"/>
      <c r="AM31" s="118"/>
      <c r="AN31" s="118">
        <f>データ!Z7</f>
        <v>101.4</v>
      </c>
      <c r="AO31" s="118"/>
      <c r="AP31" s="118"/>
      <c r="AQ31" s="118"/>
      <c r="AR31" s="118"/>
      <c r="AS31" s="118"/>
      <c r="AT31" s="118"/>
      <c r="AU31" s="118"/>
      <c r="AV31" s="118"/>
      <c r="AW31" s="118"/>
      <c r="AX31" s="118"/>
      <c r="AY31" s="118"/>
      <c r="AZ31" s="118"/>
      <c r="BA31" s="118"/>
      <c r="BB31" s="118"/>
      <c r="BC31" s="118"/>
      <c r="BD31" s="118"/>
      <c r="BE31" s="118"/>
      <c r="BF31" s="118"/>
      <c r="BG31" s="118">
        <f>データ!AA7</f>
        <v>496.5</v>
      </c>
      <c r="BH31" s="118"/>
      <c r="BI31" s="118"/>
      <c r="BJ31" s="118"/>
      <c r="BK31" s="118"/>
      <c r="BL31" s="118"/>
      <c r="BM31" s="118"/>
      <c r="BN31" s="118"/>
      <c r="BO31" s="118"/>
      <c r="BP31" s="118"/>
      <c r="BQ31" s="118"/>
      <c r="BR31" s="118"/>
      <c r="BS31" s="118"/>
      <c r="BT31" s="118"/>
      <c r="BU31" s="118"/>
      <c r="BV31" s="118"/>
      <c r="BW31" s="118"/>
      <c r="BX31" s="118"/>
      <c r="BY31" s="118"/>
      <c r="BZ31" s="118">
        <f>データ!AB7</f>
        <v>760.4</v>
      </c>
      <c r="CA31" s="118"/>
      <c r="CB31" s="118"/>
      <c r="CC31" s="118"/>
      <c r="CD31" s="118"/>
      <c r="CE31" s="118"/>
      <c r="CF31" s="118"/>
      <c r="CG31" s="118"/>
      <c r="CH31" s="118"/>
      <c r="CI31" s="118"/>
      <c r="CJ31" s="118"/>
      <c r="CK31" s="118"/>
      <c r="CL31" s="118"/>
      <c r="CM31" s="118"/>
      <c r="CN31" s="118"/>
      <c r="CO31" s="118"/>
      <c r="CP31" s="118"/>
      <c r="CQ31" s="118"/>
      <c r="CR31" s="118"/>
      <c r="CS31" s="118">
        <f>データ!AC7</f>
        <v>528.4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70.3</v>
      </c>
      <c r="JD31" s="120"/>
      <c r="JE31" s="120"/>
      <c r="JF31" s="120"/>
      <c r="JG31" s="120"/>
      <c r="JH31" s="120"/>
      <c r="JI31" s="120"/>
      <c r="JJ31" s="120"/>
      <c r="JK31" s="120"/>
      <c r="JL31" s="120"/>
      <c r="JM31" s="120"/>
      <c r="JN31" s="120"/>
      <c r="JO31" s="120"/>
      <c r="JP31" s="120"/>
      <c r="JQ31" s="120"/>
      <c r="JR31" s="120"/>
      <c r="JS31" s="120"/>
      <c r="JT31" s="120"/>
      <c r="JU31" s="121"/>
      <c r="JV31" s="119">
        <f>データ!DL7</f>
        <v>65.5</v>
      </c>
      <c r="JW31" s="120"/>
      <c r="JX31" s="120"/>
      <c r="JY31" s="120"/>
      <c r="JZ31" s="120"/>
      <c r="KA31" s="120"/>
      <c r="KB31" s="120"/>
      <c r="KC31" s="120"/>
      <c r="KD31" s="120"/>
      <c r="KE31" s="120"/>
      <c r="KF31" s="120"/>
      <c r="KG31" s="120"/>
      <c r="KH31" s="120"/>
      <c r="KI31" s="120"/>
      <c r="KJ31" s="120"/>
      <c r="KK31" s="120"/>
      <c r="KL31" s="120"/>
      <c r="KM31" s="120"/>
      <c r="KN31" s="121"/>
      <c r="KO31" s="119">
        <f>データ!DM7</f>
        <v>66</v>
      </c>
      <c r="KP31" s="120"/>
      <c r="KQ31" s="120"/>
      <c r="KR31" s="120"/>
      <c r="KS31" s="120"/>
      <c r="KT31" s="120"/>
      <c r="KU31" s="120"/>
      <c r="KV31" s="120"/>
      <c r="KW31" s="120"/>
      <c r="KX31" s="120"/>
      <c r="KY31" s="120"/>
      <c r="KZ31" s="120"/>
      <c r="LA31" s="120"/>
      <c r="LB31" s="120"/>
      <c r="LC31" s="120"/>
      <c r="LD31" s="120"/>
      <c r="LE31" s="120"/>
      <c r="LF31" s="120"/>
      <c r="LG31" s="121"/>
      <c r="LH31" s="119">
        <f>データ!DN7</f>
        <v>66</v>
      </c>
      <c r="LI31" s="120"/>
      <c r="LJ31" s="120"/>
      <c r="LK31" s="120"/>
      <c r="LL31" s="120"/>
      <c r="LM31" s="120"/>
      <c r="LN31" s="120"/>
      <c r="LO31" s="120"/>
      <c r="LP31" s="120"/>
      <c r="LQ31" s="120"/>
      <c r="LR31" s="120"/>
      <c r="LS31" s="120"/>
      <c r="LT31" s="120"/>
      <c r="LU31" s="120"/>
      <c r="LV31" s="120"/>
      <c r="LW31" s="120"/>
      <c r="LX31" s="120"/>
      <c r="LY31" s="120"/>
      <c r="LZ31" s="121"/>
      <c r="MA31" s="119">
        <f>データ!DO7</f>
        <v>65.5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89.5</v>
      </c>
      <c r="EM52" s="118"/>
      <c r="EN52" s="118"/>
      <c r="EO52" s="118"/>
      <c r="EP52" s="118"/>
      <c r="EQ52" s="118"/>
      <c r="ER52" s="118"/>
      <c r="ES52" s="118"/>
      <c r="ET52" s="118"/>
      <c r="EU52" s="118"/>
      <c r="EV52" s="118"/>
      <c r="EW52" s="118"/>
      <c r="EX52" s="118"/>
      <c r="EY52" s="118"/>
      <c r="EZ52" s="118"/>
      <c r="FA52" s="118"/>
      <c r="FB52" s="118"/>
      <c r="FC52" s="118"/>
      <c r="FD52" s="118"/>
      <c r="FE52" s="118">
        <f>データ!BG7</f>
        <v>89</v>
      </c>
      <c r="FF52" s="118"/>
      <c r="FG52" s="118"/>
      <c r="FH52" s="118"/>
      <c r="FI52" s="118"/>
      <c r="FJ52" s="118"/>
      <c r="FK52" s="118"/>
      <c r="FL52" s="118"/>
      <c r="FM52" s="118"/>
      <c r="FN52" s="118"/>
      <c r="FO52" s="118"/>
      <c r="FP52" s="118"/>
      <c r="FQ52" s="118"/>
      <c r="FR52" s="118"/>
      <c r="FS52" s="118"/>
      <c r="FT52" s="118"/>
      <c r="FU52" s="118"/>
      <c r="FV52" s="118"/>
      <c r="FW52" s="118"/>
      <c r="FX52" s="118">
        <f>データ!BH7</f>
        <v>79.900000000000006</v>
      </c>
      <c r="FY52" s="118"/>
      <c r="FZ52" s="118"/>
      <c r="GA52" s="118"/>
      <c r="GB52" s="118"/>
      <c r="GC52" s="118"/>
      <c r="GD52" s="118"/>
      <c r="GE52" s="118"/>
      <c r="GF52" s="118"/>
      <c r="GG52" s="118"/>
      <c r="GH52" s="118"/>
      <c r="GI52" s="118"/>
      <c r="GJ52" s="118"/>
      <c r="GK52" s="118"/>
      <c r="GL52" s="118"/>
      <c r="GM52" s="118"/>
      <c r="GN52" s="118"/>
      <c r="GO52" s="118"/>
      <c r="GP52" s="118"/>
      <c r="GQ52" s="118">
        <f>データ!BI7</f>
        <v>89.1</v>
      </c>
      <c r="GR52" s="118"/>
      <c r="GS52" s="118"/>
      <c r="GT52" s="118"/>
      <c r="GU52" s="118"/>
      <c r="GV52" s="118"/>
      <c r="GW52" s="118"/>
      <c r="GX52" s="118"/>
      <c r="GY52" s="118"/>
      <c r="GZ52" s="118"/>
      <c r="HA52" s="118"/>
      <c r="HB52" s="118"/>
      <c r="HC52" s="118"/>
      <c r="HD52" s="118"/>
      <c r="HE52" s="118"/>
      <c r="HF52" s="118"/>
      <c r="HG52" s="118"/>
      <c r="HH52" s="118"/>
      <c r="HI52" s="118"/>
      <c r="HJ52" s="118">
        <f>データ!BJ7</f>
        <v>88.7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44579</v>
      </c>
      <c r="JD52" s="125"/>
      <c r="JE52" s="125"/>
      <c r="JF52" s="125"/>
      <c r="JG52" s="125"/>
      <c r="JH52" s="125"/>
      <c r="JI52" s="125"/>
      <c r="JJ52" s="125"/>
      <c r="JK52" s="125"/>
      <c r="JL52" s="125"/>
      <c r="JM52" s="125"/>
      <c r="JN52" s="125"/>
      <c r="JO52" s="125"/>
      <c r="JP52" s="125"/>
      <c r="JQ52" s="125"/>
      <c r="JR52" s="125"/>
      <c r="JS52" s="125"/>
      <c r="JT52" s="125"/>
      <c r="JU52" s="125"/>
      <c r="JV52" s="125">
        <f>データ!BR7</f>
        <v>41735</v>
      </c>
      <c r="JW52" s="125"/>
      <c r="JX52" s="125"/>
      <c r="JY52" s="125"/>
      <c r="JZ52" s="125"/>
      <c r="KA52" s="125"/>
      <c r="KB52" s="125"/>
      <c r="KC52" s="125"/>
      <c r="KD52" s="125"/>
      <c r="KE52" s="125"/>
      <c r="KF52" s="125"/>
      <c r="KG52" s="125"/>
      <c r="KH52" s="125"/>
      <c r="KI52" s="125"/>
      <c r="KJ52" s="125"/>
      <c r="KK52" s="125"/>
      <c r="KL52" s="125"/>
      <c r="KM52" s="125"/>
      <c r="KN52" s="125"/>
      <c r="KO52" s="125">
        <f>データ!BS7</f>
        <v>37943</v>
      </c>
      <c r="KP52" s="125"/>
      <c r="KQ52" s="125"/>
      <c r="KR52" s="125"/>
      <c r="KS52" s="125"/>
      <c r="KT52" s="125"/>
      <c r="KU52" s="125"/>
      <c r="KV52" s="125"/>
      <c r="KW52" s="125"/>
      <c r="KX52" s="125"/>
      <c r="KY52" s="125"/>
      <c r="KZ52" s="125"/>
      <c r="LA52" s="125"/>
      <c r="LB52" s="125"/>
      <c r="LC52" s="125"/>
      <c r="LD52" s="125"/>
      <c r="LE52" s="125"/>
      <c r="LF52" s="125"/>
      <c r="LG52" s="125"/>
      <c r="LH52" s="125">
        <f>データ!BT7</f>
        <v>42683</v>
      </c>
      <c r="LI52" s="125"/>
      <c r="LJ52" s="125"/>
      <c r="LK52" s="125"/>
      <c r="LL52" s="125"/>
      <c r="LM52" s="125"/>
      <c r="LN52" s="125"/>
      <c r="LO52" s="125"/>
      <c r="LP52" s="125"/>
      <c r="LQ52" s="125"/>
      <c r="LR52" s="125"/>
      <c r="LS52" s="125"/>
      <c r="LT52" s="125"/>
      <c r="LU52" s="125"/>
      <c r="LV52" s="125"/>
      <c r="LW52" s="125"/>
      <c r="LX52" s="125"/>
      <c r="LY52" s="125"/>
      <c r="LZ52" s="125"/>
      <c r="MA52" s="125">
        <f>データ!BU7</f>
        <v>38599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427970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83</v>
      </c>
      <c r="KB77" s="120"/>
      <c r="KC77" s="120"/>
      <c r="KD77" s="120"/>
      <c r="KE77" s="120"/>
      <c r="KF77" s="120"/>
      <c r="KG77" s="120"/>
      <c r="KH77" s="120"/>
      <c r="KI77" s="120"/>
      <c r="KJ77" s="120"/>
      <c r="KK77" s="120"/>
      <c r="KL77" s="120"/>
      <c r="KM77" s="120"/>
      <c r="KN77" s="120"/>
      <c r="KO77" s="121"/>
      <c r="KP77" s="119">
        <f>データ!DA7</f>
        <v>2.2999999999999998</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ksSFzhwBCDbUHQUKELd1GuYNOJJr9rR4xMilH2Y+dzhvuWMmgE2fMCaZEV3Vj8r9/yjUhX4PoFCnChEKUL5gBQ==" saltValue="vfrNz1QgJVo7FpGgOrN2v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103</v>
      </c>
      <c r="AO5" s="59" t="s">
        <v>94</v>
      </c>
      <c r="AP5" s="59" t="s">
        <v>95</v>
      </c>
      <c r="AQ5" s="59" t="s">
        <v>96</v>
      </c>
      <c r="AR5" s="59" t="s">
        <v>97</v>
      </c>
      <c r="AS5" s="59" t="s">
        <v>98</v>
      </c>
      <c r="AT5" s="59" t="s">
        <v>99</v>
      </c>
      <c r="AU5" s="59" t="s">
        <v>100</v>
      </c>
      <c r="AV5" s="59" t="s">
        <v>104</v>
      </c>
      <c r="AW5" s="59" t="s">
        <v>105</v>
      </c>
      <c r="AX5" s="59" t="s">
        <v>106</v>
      </c>
      <c r="AY5" s="59" t="s">
        <v>103</v>
      </c>
      <c r="AZ5" s="59" t="s">
        <v>94</v>
      </c>
      <c r="BA5" s="59" t="s">
        <v>95</v>
      </c>
      <c r="BB5" s="59" t="s">
        <v>96</v>
      </c>
      <c r="BC5" s="59" t="s">
        <v>97</v>
      </c>
      <c r="BD5" s="59" t="s">
        <v>98</v>
      </c>
      <c r="BE5" s="59" t="s">
        <v>99</v>
      </c>
      <c r="BF5" s="59" t="s">
        <v>89</v>
      </c>
      <c r="BG5" s="59" t="s">
        <v>90</v>
      </c>
      <c r="BH5" s="59" t="s">
        <v>105</v>
      </c>
      <c r="BI5" s="59" t="s">
        <v>92</v>
      </c>
      <c r="BJ5" s="59" t="s">
        <v>107</v>
      </c>
      <c r="BK5" s="59" t="s">
        <v>94</v>
      </c>
      <c r="BL5" s="59" t="s">
        <v>95</v>
      </c>
      <c r="BM5" s="59" t="s">
        <v>96</v>
      </c>
      <c r="BN5" s="59" t="s">
        <v>97</v>
      </c>
      <c r="BO5" s="59" t="s">
        <v>98</v>
      </c>
      <c r="BP5" s="59" t="s">
        <v>99</v>
      </c>
      <c r="BQ5" s="59" t="s">
        <v>108</v>
      </c>
      <c r="BR5" s="59" t="s">
        <v>90</v>
      </c>
      <c r="BS5" s="59" t="s">
        <v>101</v>
      </c>
      <c r="BT5" s="59" t="s">
        <v>106</v>
      </c>
      <c r="BU5" s="59" t="s">
        <v>103</v>
      </c>
      <c r="BV5" s="59" t="s">
        <v>94</v>
      </c>
      <c r="BW5" s="59" t="s">
        <v>95</v>
      </c>
      <c r="BX5" s="59" t="s">
        <v>96</v>
      </c>
      <c r="BY5" s="59" t="s">
        <v>97</v>
      </c>
      <c r="BZ5" s="59" t="s">
        <v>98</v>
      </c>
      <c r="CA5" s="59" t="s">
        <v>99</v>
      </c>
      <c r="CB5" s="59" t="s">
        <v>89</v>
      </c>
      <c r="CC5" s="59" t="s">
        <v>104</v>
      </c>
      <c r="CD5" s="59" t="s">
        <v>105</v>
      </c>
      <c r="CE5" s="59" t="s">
        <v>106</v>
      </c>
      <c r="CF5" s="59" t="s">
        <v>93</v>
      </c>
      <c r="CG5" s="59" t="s">
        <v>94</v>
      </c>
      <c r="CH5" s="59" t="s">
        <v>95</v>
      </c>
      <c r="CI5" s="59" t="s">
        <v>96</v>
      </c>
      <c r="CJ5" s="59" t="s">
        <v>97</v>
      </c>
      <c r="CK5" s="59" t="s">
        <v>98</v>
      </c>
      <c r="CL5" s="59" t="s">
        <v>99</v>
      </c>
      <c r="CM5" s="150"/>
      <c r="CN5" s="150"/>
      <c r="CO5" s="59" t="s">
        <v>89</v>
      </c>
      <c r="CP5" s="59" t="s">
        <v>109</v>
      </c>
      <c r="CQ5" s="59" t="s">
        <v>105</v>
      </c>
      <c r="CR5" s="59" t="s">
        <v>106</v>
      </c>
      <c r="CS5" s="59" t="s">
        <v>103</v>
      </c>
      <c r="CT5" s="59" t="s">
        <v>94</v>
      </c>
      <c r="CU5" s="59" t="s">
        <v>95</v>
      </c>
      <c r="CV5" s="59" t="s">
        <v>96</v>
      </c>
      <c r="CW5" s="59" t="s">
        <v>97</v>
      </c>
      <c r="CX5" s="59" t="s">
        <v>98</v>
      </c>
      <c r="CY5" s="59" t="s">
        <v>99</v>
      </c>
      <c r="CZ5" s="59" t="s">
        <v>89</v>
      </c>
      <c r="DA5" s="59" t="s">
        <v>90</v>
      </c>
      <c r="DB5" s="59" t="s">
        <v>101</v>
      </c>
      <c r="DC5" s="59" t="s">
        <v>92</v>
      </c>
      <c r="DD5" s="59" t="s">
        <v>103</v>
      </c>
      <c r="DE5" s="59" t="s">
        <v>94</v>
      </c>
      <c r="DF5" s="59" t="s">
        <v>95</v>
      </c>
      <c r="DG5" s="59" t="s">
        <v>96</v>
      </c>
      <c r="DH5" s="59" t="s">
        <v>97</v>
      </c>
      <c r="DI5" s="59" t="s">
        <v>98</v>
      </c>
      <c r="DJ5" s="59" t="s">
        <v>35</v>
      </c>
      <c r="DK5" s="59" t="s">
        <v>100</v>
      </c>
      <c r="DL5" s="59" t="s">
        <v>109</v>
      </c>
      <c r="DM5" s="59" t="s">
        <v>91</v>
      </c>
      <c r="DN5" s="59" t="s">
        <v>106</v>
      </c>
      <c r="DO5" s="59" t="s">
        <v>103</v>
      </c>
      <c r="DP5" s="59" t="s">
        <v>94</v>
      </c>
      <c r="DQ5" s="59" t="s">
        <v>95</v>
      </c>
      <c r="DR5" s="59" t="s">
        <v>96</v>
      </c>
      <c r="DS5" s="59" t="s">
        <v>97</v>
      </c>
      <c r="DT5" s="59" t="s">
        <v>98</v>
      </c>
      <c r="DU5" s="59" t="s">
        <v>99</v>
      </c>
    </row>
    <row r="6" spans="1:125" s="66" customFormat="1" x14ac:dyDescent="0.15">
      <c r="A6" s="49" t="s">
        <v>110</v>
      </c>
      <c r="B6" s="60">
        <f>B8</f>
        <v>2019</v>
      </c>
      <c r="C6" s="60">
        <f t="shared" ref="C6:X6" si="1">C8</f>
        <v>32069</v>
      </c>
      <c r="D6" s="60">
        <f t="shared" si="1"/>
        <v>47</v>
      </c>
      <c r="E6" s="60">
        <f t="shared" si="1"/>
        <v>14</v>
      </c>
      <c r="F6" s="60">
        <f t="shared" si="1"/>
        <v>0</v>
      </c>
      <c r="G6" s="60">
        <f t="shared" si="1"/>
        <v>2</v>
      </c>
      <c r="H6" s="60" t="str">
        <f>SUBSTITUTE(H8,"　","")</f>
        <v>岩手県北上市</v>
      </c>
      <c r="I6" s="60" t="str">
        <f t="shared" si="1"/>
        <v>北上駅東口駐車場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34</v>
      </c>
      <c r="S6" s="62" t="str">
        <f t="shared" si="1"/>
        <v>駅</v>
      </c>
      <c r="T6" s="62" t="str">
        <f t="shared" si="1"/>
        <v>無</v>
      </c>
      <c r="U6" s="63">
        <f t="shared" si="1"/>
        <v>10745</v>
      </c>
      <c r="V6" s="63">
        <f t="shared" si="1"/>
        <v>374</v>
      </c>
      <c r="W6" s="63">
        <f t="shared" si="1"/>
        <v>100</v>
      </c>
      <c r="X6" s="62" t="str">
        <f t="shared" si="1"/>
        <v>代行制</v>
      </c>
      <c r="Y6" s="64">
        <f>IF(Y8="-",NA(),Y8)</f>
        <v>107.6</v>
      </c>
      <c r="Z6" s="64">
        <f t="shared" ref="Z6:AH6" si="2">IF(Z8="-",NA(),Z8)</f>
        <v>101.4</v>
      </c>
      <c r="AA6" s="64">
        <f t="shared" si="2"/>
        <v>496.5</v>
      </c>
      <c r="AB6" s="64">
        <f t="shared" si="2"/>
        <v>760.4</v>
      </c>
      <c r="AC6" s="64">
        <f t="shared" si="2"/>
        <v>528.4</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89.5</v>
      </c>
      <c r="BG6" s="64">
        <f t="shared" ref="BG6:BO6" si="5">IF(BG8="-",NA(),BG8)</f>
        <v>89</v>
      </c>
      <c r="BH6" s="64">
        <f t="shared" si="5"/>
        <v>79.900000000000006</v>
      </c>
      <c r="BI6" s="64">
        <f t="shared" si="5"/>
        <v>89.1</v>
      </c>
      <c r="BJ6" s="64">
        <f t="shared" si="5"/>
        <v>88.7</v>
      </c>
      <c r="BK6" s="64">
        <f t="shared" si="5"/>
        <v>38.200000000000003</v>
      </c>
      <c r="BL6" s="64">
        <f t="shared" si="5"/>
        <v>34.6</v>
      </c>
      <c r="BM6" s="64">
        <f t="shared" si="5"/>
        <v>37.6</v>
      </c>
      <c r="BN6" s="64">
        <f t="shared" si="5"/>
        <v>30.2</v>
      </c>
      <c r="BO6" s="64">
        <f t="shared" si="5"/>
        <v>33.9</v>
      </c>
      <c r="BP6" s="61" t="str">
        <f>IF(BP8="-","",IF(BP8="-","【-】","【"&amp;SUBSTITUTE(TEXT(BP8,"#,##0.0"),"-","△")&amp;"】"))</f>
        <v>【20.8】</v>
      </c>
      <c r="BQ6" s="65">
        <f>IF(BQ8="-",NA(),BQ8)</f>
        <v>44579</v>
      </c>
      <c r="BR6" s="65">
        <f t="shared" ref="BR6:BZ6" si="6">IF(BR8="-",NA(),BR8)</f>
        <v>41735</v>
      </c>
      <c r="BS6" s="65">
        <f t="shared" si="6"/>
        <v>37943</v>
      </c>
      <c r="BT6" s="65">
        <f t="shared" si="6"/>
        <v>42683</v>
      </c>
      <c r="BU6" s="65">
        <f t="shared" si="6"/>
        <v>38599</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111</v>
      </c>
      <c r="CM6" s="63">
        <f t="shared" ref="CM6:CN6" si="7">CM8</f>
        <v>427970</v>
      </c>
      <c r="CN6" s="63">
        <f t="shared" si="7"/>
        <v>0</v>
      </c>
      <c r="CO6" s="64"/>
      <c r="CP6" s="64"/>
      <c r="CQ6" s="64"/>
      <c r="CR6" s="64"/>
      <c r="CS6" s="64"/>
      <c r="CT6" s="64"/>
      <c r="CU6" s="64"/>
      <c r="CV6" s="64"/>
      <c r="CW6" s="64"/>
      <c r="CX6" s="64"/>
      <c r="CY6" s="61" t="s">
        <v>111</v>
      </c>
      <c r="CZ6" s="64">
        <f>IF(CZ8="-",NA(),CZ8)</f>
        <v>83</v>
      </c>
      <c r="DA6" s="64">
        <f t="shared" ref="DA6:DI6" si="8">IF(DA8="-",NA(),DA8)</f>
        <v>2.2999999999999998</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70.3</v>
      </c>
      <c r="DL6" s="64">
        <f t="shared" ref="DL6:DT6" si="9">IF(DL8="-",NA(),DL8)</f>
        <v>65.5</v>
      </c>
      <c r="DM6" s="64">
        <f t="shared" si="9"/>
        <v>66</v>
      </c>
      <c r="DN6" s="64">
        <f t="shared" si="9"/>
        <v>66</v>
      </c>
      <c r="DO6" s="64">
        <f t="shared" si="9"/>
        <v>65.5</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112</v>
      </c>
      <c r="B7" s="60">
        <f t="shared" ref="B7:X7" si="10">B8</f>
        <v>2019</v>
      </c>
      <c r="C7" s="60">
        <f t="shared" si="10"/>
        <v>32069</v>
      </c>
      <c r="D7" s="60">
        <f t="shared" si="10"/>
        <v>47</v>
      </c>
      <c r="E7" s="60">
        <f t="shared" si="10"/>
        <v>14</v>
      </c>
      <c r="F7" s="60">
        <f t="shared" si="10"/>
        <v>0</v>
      </c>
      <c r="G7" s="60">
        <f t="shared" si="10"/>
        <v>2</v>
      </c>
      <c r="H7" s="60" t="str">
        <f t="shared" si="10"/>
        <v>岩手県　北上市</v>
      </c>
      <c r="I7" s="60" t="str">
        <f t="shared" si="10"/>
        <v>北上駅東口駐車場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34</v>
      </c>
      <c r="S7" s="62" t="str">
        <f t="shared" si="10"/>
        <v>駅</v>
      </c>
      <c r="T7" s="62" t="str">
        <f t="shared" si="10"/>
        <v>無</v>
      </c>
      <c r="U7" s="63">
        <f t="shared" si="10"/>
        <v>10745</v>
      </c>
      <c r="V7" s="63">
        <f t="shared" si="10"/>
        <v>374</v>
      </c>
      <c r="W7" s="63">
        <f t="shared" si="10"/>
        <v>100</v>
      </c>
      <c r="X7" s="62" t="str">
        <f t="shared" si="10"/>
        <v>代行制</v>
      </c>
      <c r="Y7" s="64">
        <f>Y8</f>
        <v>107.6</v>
      </c>
      <c r="Z7" s="64">
        <f t="shared" ref="Z7:AH7" si="11">Z8</f>
        <v>101.4</v>
      </c>
      <c r="AA7" s="64">
        <f t="shared" si="11"/>
        <v>496.5</v>
      </c>
      <c r="AB7" s="64">
        <f t="shared" si="11"/>
        <v>760.4</v>
      </c>
      <c r="AC7" s="64">
        <f t="shared" si="11"/>
        <v>528.4</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89.5</v>
      </c>
      <c r="BG7" s="64">
        <f t="shared" ref="BG7:BO7" si="14">BG8</f>
        <v>89</v>
      </c>
      <c r="BH7" s="64">
        <f t="shared" si="14"/>
        <v>79.900000000000006</v>
      </c>
      <c r="BI7" s="64">
        <f t="shared" si="14"/>
        <v>89.1</v>
      </c>
      <c r="BJ7" s="64">
        <f t="shared" si="14"/>
        <v>88.7</v>
      </c>
      <c r="BK7" s="64">
        <f t="shared" si="14"/>
        <v>38.200000000000003</v>
      </c>
      <c r="BL7" s="64">
        <f t="shared" si="14"/>
        <v>34.6</v>
      </c>
      <c r="BM7" s="64">
        <f t="shared" si="14"/>
        <v>37.6</v>
      </c>
      <c r="BN7" s="64">
        <f t="shared" si="14"/>
        <v>30.2</v>
      </c>
      <c r="BO7" s="64">
        <f t="shared" si="14"/>
        <v>33.9</v>
      </c>
      <c r="BP7" s="61"/>
      <c r="BQ7" s="65">
        <f>BQ8</f>
        <v>44579</v>
      </c>
      <c r="BR7" s="65">
        <f t="shared" ref="BR7:BZ7" si="15">BR8</f>
        <v>41735</v>
      </c>
      <c r="BS7" s="65">
        <f t="shared" si="15"/>
        <v>37943</v>
      </c>
      <c r="BT7" s="65">
        <f t="shared" si="15"/>
        <v>42683</v>
      </c>
      <c r="BU7" s="65">
        <f t="shared" si="15"/>
        <v>38599</v>
      </c>
      <c r="BV7" s="65">
        <f t="shared" si="15"/>
        <v>6967</v>
      </c>
      <c r="BW7" s="65">
        <f t="shared" si="15"/>
        <v>7138</v>
      </c>
      <c r="BX7" s="65">
        <f t="shared" si="15"/>
        <v>8131</v>
      </c>
      <c r="BY7" s="65">
        <f t="shared" si="15"/>
        <v>8076</v>
      </c>
      <c r="BZ7" s="65">
        <f t="shared" si="15"/>
        <v>8265</v>
      </c>
      <c r="CA7" s="63"/>
      <c r="CB7" s="64" t="s">
        <v>113</v>
      </c>
      <c r="CC7" s="64" t="s">
        <v>113</v>
      </c>
      <c r="CD7" s="64" t="s">
        <v>113</v>
      </c>
      <c r="CE7" s="64" t="s">
        <v>113</v>
      </c>
      <c r="CF7" s="64" t="s">
        <v>113</v>
      </c>
      <c r="CG7" s="64" t="s">
        <v>113</v>
      </c>
      <c r="CH7" s="64" t="s">
        <v>113</v>
      </c>
      <c r="CI7" s="64" t="s">
        <v>113</v>
      </c>
      <c r="CJ7" s="64" t="s">
        <v>113</v>
      </c>
      <c r="CK7" s="64" t="s">
        <v>111</v>
      </c>
      <c r="CL7" s="61"/>
      <c r="CM7" s="63">
        <f>CM8</f>
        <v>427970</v>
      </c>
      <c r="CN7" s="63">
        <f>CN8</f>
        <v>0</v>
      </c>
      <c r="CO7" s="64" t="s">
        <v>113</v>
      </c>
      <c r="CP7" s="64" t="s">
        <v>113</v>
      </c>
      <c r="CQ7" s="64" t="s">
        <v>113</v>
      </c>
      <c r="CR7" s="64" t="s">
        <v>113</v>
      </c>
      <c r="CS7" s="64" t="s">
        <v>113</v>
      </c>
      <c r="CT7" s="64" t="s">
        <v>113</v>
      </c>
      <c r="CU7" s="64" t="s">
        <v>113</v>
      </c>
      <c r="CV7" s="64" t="s">
        <v>113</v>
      </c>
      <c r="CW7" s="64" t="s">
        <v>113</v>
      </c>
      <c r="CX7" s="64" t="s">
        <v>111</v>
      </c>
      <c r="CY7" s="61"/>
      <c r="CZ7" s="64">
        <f>CZ8</f>
        <v>83</v>
      </c>
      <c r="DA7" s="64">
        <f t="shared" ref="DA7:DI7" si="16">DA8</f>
        <v>2.2999999999999998</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70.3</v>
      </c>
      <c r="DL7" s="64">
        <f t="shared" ref="DL7:DT7" si="17">DL8</f>
        <v>65.5</v>
      </c>
      <c r="DM7" s="64">
        <f t="shared" si="17"/>
        <v>66</v>
      </c>
      <c r="DN7" s="64">
        <f t="shared" si="17"/>
        <v>66</v>
      </c>
      <c r="DO7" s="64">
        <f t="shared" si="17"/>
        <v>65.5</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32069</v>
      </c>
      <c r="D8" s="67">
        <v>47</v>
      </c>
      <c r="E8" s="67">
        <v>14</v>
      </c>
      <c r="F8" s="67">
        <v>0</v>
      </c>
      <c r="G8" s="67">
        <v>2</v>
      </c>
      <c r="H8" s="67" t="s">
        <v>114</v>
      </c>
      <c r="I8" s="67" t="s">
        <v>115</v>
      </c>
      <c r="J8" s="67" t="s">
        <v>116</v>
      </c>
      <c r="K8" s="67" t="s">
        <v>117</v>
      </c>
      <c r="L8" s="67" t="s">
        <v>118</v>
      </c>
      <c r="M8" s="67" t="s">
        <v>119</v>
      </c>
      <c r="N8" s="67" t="s">
        <v>120</v>
      </c>
      <c r="O8" s="68" t="s">
        <v>121</v>
      </c>
      <c r="P8" s="69" t="s">
        <v>122</v>
      </c>
      <c r="Q8" s="69" t="s">
        <v>123</v>
      </c>
      <c r="R8" s="70">
        <v>34</v>
      </c>
      <c r="S8" s="69" t="s">
        <v>124</v>
      </c>
      <c r="T8" s="69" t="s">
        <v>125</v>
      </c>
      <c r="U8" s="70">
        <v>10745</v>
      </c>
      <c r="V8" s="70">
        <v>374</v>
      </c>
      <c r="W8" s="70">
        <v>100</v>
      </c>
      <c r="X8" s="69" t="s">
        <v>126</v>
      </c>
      <c r="Y8" s="71">
        <v>107.6</v>
      </c>
      <c r="Z8" s="71">
        <v>101.4</v>
      </c>
      <c r="AA8" s="71">
        <v>496.5</v>
      </c>
      <c r="AB8" s="71">
        <v>760.4</v>
      </c>
      <c r="AC8" s="71">
        <v>528.4</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89.5</v>
      </c>
      <c r="BG8" s="71">
        <v>89</v>
      </c>
      <c r="BH8" s="71">
        <v>79.900000000000006</v>
      </c>
      <c r="BI8" s="71">
        <v>89.1</v>
      </c>
      <c r="BJ8" s="71">
        <v>88.7</v>
      </c>
      <c r="BK8" s="71">
        <v>38.200000000000003</v>
      </c>
      <c r="BL8" s="71">
        <v>34.6</v>
      </c>
      <c r="BM8" s="71">
        <v>37.6</v>
      </c>
      <c r="BN8" s="71">
        <v>30.2</v>
      </c>
      <c r="BO8" s="71">
        <v>33.9</v>
      </c>
      <c r="BP8" s="68">
        <v>20.8</v>
      </c>
      <c r="BQ8" s="72">
        <v>44579</v>
      </c>
      <c r="BR8" s="72">
        <v>41735</v>
      </c>
      <c r="BS8" s="72">
        <v>37943</v>
      </c>
      <c r="BT8" s="73">
        <v>42683</v>
      </c>
      <c r="BU8" s="73">
        <v>38599</v>
      </c>
      <c r="BV8" s="72">
        <v>6967</v>
      </c>
      <c r="BW8" s="72">
        <v>7138</v>
      </c>
      <c r="BX8" s="72">
        <v>8131</v>
      </c>
      <c r="BY8" s="72">
        <v>8076</v>
      </c>
      <c r="BZ8" s="72">
        <v>8265</v>
      </c>
      <c r="CA8" s="70">
        <v>14290</v>
      </c>
      <c r="CB8" s="71" t="s">
        <v>118</v>
      </c>
      <c r="CC8" s="71" t="s">
        <v>118</v>
      </c>
      <c r="CD8" s="71" t="s">
        <v>118</v>
      </c>
      <c r="CE8" s="71" t="s">
        <v>118</v>
      </c>
      <c r="CF8" s="71" t="s">
        <v>118</v>
      </c>
      <c r="CG8" s="71" t="s">
        <v>118</v>
      </c>
      <c r="CH8" s="71" t="s">
        <v>118</v>
      </c>
      <c r="CI8" s="71" t="s">
        <v>118</v>
      </c>
      <c r="CJ8" s="71" t="s">
        <v>118</v>
      </c>
      <c r="CK8" s="71" t="s">
        <v>118</v>
      </c>
      <c r="CL8" s="68" t="s">
        <v>118</v>
      </c>
      <c r="CM8" s="70">
        <v>427970</v>
      </c>
      <c r="CN8" s="70">
        <v>0</v>
      </c>
      <c r="CO8" s="71" t="s">
        <v>118</v>
      </c>
      <c r="CP8" s="71" t="s">
        <v>118</v>
      </c>
      <c r="CQ8" s="71" t="s">
        <v>118</v>
      </c>
      <c r="CR8" s="71" t="s">
        <v>118</v>
      </c>
      <c r="CS8" s="71" t="s">
        <v>118</v>
      </c>
      <c r="CT8" s="71" t="s">
        <v>118</v>
      </c>
      <c r="CU8" s="71" t="s">
        <v>118</v>
      </c>
      <c r="CV8" s="71" t="s">
        <v>118</v>
      </c>
      <c r="CW8" s="71" t="s">
        <v>118</v>
      </c>
      <c r="CX8" s="71" t="s">
        <v>118</v>
      </c>
      <c r="CY8" s="68" t="s">
        <v>118</v>
      </c>
      <c r="CZ8" s="71">
        <v>83</v>
      </c>
      <c r="DA8" s="71">
        <v>2.2999999999999998</v>
      </c>
      <c r="DB8" s="71">
        <v>0</v>
      </c>
      <c r="DC8" s="71">
        <v>0</v>
      </c>
      <c r="DD8" s="71">
        <v>0</v>
      </c>
      <c r="DE8" s="71">
        <v>70.5</v>
      </c>
      <c r="DF8" s="71">
        <v>59.2</v>
      </c>
      <c r="DG8" s="71">
        <v>62.4</v>
      </c>
      <c r="DH8" s="71">
        <v>83.1</v>
      </c>
      <c r="DI8" s="71">
        <v>54.7</v>
      </c>
      <c r="DJ8" s="68">
        <v>425.4</v>
      </c>
      <c r="DK8" s="71">
        <v>70.3</v>
      </c>
      <c r="DL8" s="71">
        <v>65.5</v>
      </c>
      <c r="DM8" s="71">
        <v>66</v>
      </c>
      <c r="DN8" s="71">
        <v>66</v>
      </c>
      <c r="DO8" s="71">
        <v>65.5</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2021-02-22T06:30:45Z</cp:lastPrinted>
  <dcterms:created xsi:type="dcterms:W3CDTF">2020-12-04T03:26:43Z</dcterms:created>
  <dcterms:modified xsi:type="dcterms:W3CDTF">2021-02-22T06:30:50Z</dcterms:modified>
  <cp:category/>
</cp:coreProperties>
</file>