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業務係\20_経営比較分析表\R1経営比較分析表\"/>
    </mc:Choice>
  </mc:AlternateContent>
  <workbookProtection workbookAlgorithmName="SHA-512" workbookHashValue="inO0/082Vr3IzrCSx2it9YEgXO+x1kR4Bq2w7wbrrfk4ebOSszjHPxCHOCiG39hsYI7FUDXtsbIWKc12TnblEw==" workbookSaltValue="3U4pzF4CNf7TMU2p4ctE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<sst xmlns="http://schemas.openxmlformats.org/spreadsheetml/2006/main" count="236" uniqueCount="118">
  <si>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</si>
  <si>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</si>
  <si>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</si>
  <si>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</si>
  <si>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</si>
  <si>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</si>
  <si>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</si>
  <si>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</si>
  <si>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</si>
  <si>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</si>
  <si>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</si>
  <si>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</si>
  <si>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</si>
  <si>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</si>
  <si>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</si>
  <si>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</si>
  <si>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</si>
  <si>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</si>
  <si>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</si>
  <si>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</si>
  <si>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</si>
  <si>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</si>
  <si>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</si>
  <si>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</si>
  <si>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</si>
  <si>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</si>
  <si>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</si>
  <si>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</si>
  <si>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</si>
  <si>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</si>
  <si>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</si>
  <si>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</si>
  <si>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</si>
  <si>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</si>
  <si>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</si>
  <si>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</si>
  <si>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</si>
  <si>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</si>
  <si>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</si>
  <si>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</si>
  <si>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</si>
  <si>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</si>
  <si>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</si>
  <si>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</si>
  <si>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</si>
  <si>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</si>
  <si>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</si>
  <si>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</si>
  <si>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</si>
  <si>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</si>
  <si>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</si>
  <si>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</si>
  <si>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</si>
  <si>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</si>
  <si>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</si>
  <si>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</si>
  <si>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</si>
  <si>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</si>
  <si>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</si>
  <si>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</si>
  <si>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</si>
  <si>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</si>
  <si>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</si>
  <si>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</si>
  <si>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</si>
  <si>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</si>
  <si>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</si>
  <si>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</si>
  <si>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</si>
  <si>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</si>
  <si>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</si>
  <si>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</si>
  <si>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</si>
  <si>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</si>
  <si>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</si>
  <si>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</si>
  <si>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</si>
  <si>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</si>
  <si>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</si>
  <si>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</si>
  <si>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</si>
  <si>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</si>
  <si>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</si>
  <si>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</si>
  <si>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</si>
  <si>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</si>
  <si>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</si>
  <si>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</si>
  <si>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</si>
  <si>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</si>
  <si>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</si>
  <si>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</si>
  <si>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</si>
  <si>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</si>
  <si>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</si>
  <si>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</si>
  <si>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</si>
  <si>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</si>
  <si>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</si>
  <si>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</si>
  <si>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</si>
  <si>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</si>
  <si>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</si>
  <si>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</si>
  <si>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</si>
  <si>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</si>
  <si>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</si>
  <si>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</si>
  <si>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</si>
  <si>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</si>
  <si>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</si>
  <si>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</si>
  <si>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</si>
  <si>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</si>
  <si>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</si>
  <si>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耐用年数に到達した管渠は無いことから更新等は行っておりません。</t>
    <rPh sb="1" eb="3">
      <t>タイヨウ</t>
    </rPh>
    <rPh sb="3" eb="5">
      <t>ネンスウ</t>
    </rPh>
    <rPh sb="6" eb="8">
      <t>トウタツ</t>
    </rPh>
    <rPh sb="10" eb="12">
      <t>カンキョ</t>
    </rPh>
    <rPh sb="13" eb="14">
      <t>ナ</t>
    </rPh>
    <rPh sb="19" eb="21">
      <t>コウシン</t>
    </rPh>
    <rPh sb="21" eb="22">
      <t>トウ</t>
    </rPh>
    <rPh sb="23" eb="24">
      <t>オコナ</t>
    </rPh>
    <phoneticPr fontId="4"/>
  </si>
  <si>
    <t xml:space="preserve">①地方債償還金は逓減しましたが、依然として一般会計からの繰入金の割合が大きく、厳しい経営状況にあると言えます。(地方公営企業法を適用するため、令和元年度は打ち切り決算となっています)
④全国平均や類似団体平均を大きく下回っていますが、実際の企業債残高は事業規模に対して少なくないことから今後も適切な投資に努めていく必要があります。
⑤経費回収率は昨年度より若干増加し、年々上昇しております。しかし、使用料金で回収すべき経費である汚水処理を賄うことが出来ていないことから、一層の汚水処理経費の削減が必要です。
⑥全国平均や類似団体平均を下回っていますが、引き続き有収率の向上と汚水処理費の軽減に努めていく必要があります。
⑦全国平均や類似団体平均を上回る施設利用となっていますが、処理区域内人口は今後大きく増加する見込みはなく、同水準で推移すると考えられます。引き続き注視していきます。
⑧水洗化率は、わずかではありますが増加傾向にあります。しかし、処理区域内人口は今後大きく増加する見込みはないことから、同水準で推移すると考えられます。
</t>
    <rPh sb="1" eb="4">
      <t>チホウサイ</t>
    </rPh>
    <rPh sb="4" eb="6">
      <t>ショウカン</t>
    </rPh>
    <rPh sb="6" eb="7">
      <t>キン</t>
    </rPh>
    <rPh sb="8" eb="10">
      <t>テイゲン</t>
    </rPh>
    <rPh sb="16" eb="18">
      <t>イゼン</t>
    </rPh>
    <rPh sb="21" eb="23">
      <t>イッパン</t>
    </rPh>
    <rPh sb="23" eb="25">
      <t>カイケイ</t>
    </rPh>
    <rPh sb="28" eb="30">
      <t>クリイレ</t>
    </rPh>
    <rPh sb="30" eb="31">
      <t>キン</t>
    </rPh>
    <rPh sb="32" eb="34">
      <t>ワリアイ</t>
    </rPh>
    <rPh sb="35" eb="36">
      <t>オオ</t>
    </rPh>
    <rPh sb="39" eb="40">
      <t>キビ</t>
    </rPh>
    <rPh sb="42" eb="44">
      <t>ケイエイ</t>
    </rPh>
    <rPh sb="44" eb="46">
      <t>ジョウキョウ</t>
    </rPh>
    <rPh sb="50" eb="51">
      <t>イ</t>
    </rPh>
    <rPh sb="73" eb="74">
      <t>ガン</t>
    </rPh>
    <rPh sb="94" eb="96">
      <t>ゼンコク</t>
    </rPh>
    <rPh sb="96" eb="98">
      <t>ヘイキン</t>
    </rPh>
    <rPh sb="99" eb="103">
      <t>ルイジダンタイ</t>
    </rPh>
    <rPh sb="103" eb="105">
      <t>ヘイキン</t>
    </rPh>
    <rPh sb="106" eb="107">
      <t>オオ</t>
    </rPh>
    <rPh sb="109" eb="111">
      <t>シタマワ</t>
    </rPh>
    <rPh sb="118" eb="120">
      <t>ジッサイ</t>
    </rPh>
    <rPh sb="121" eb="124">
      <t>キギョウサイ</t>
    </rPh>
    <rPh sb="124" eb="126">
      <t>ザンダカ</t>
    </rPh>
    <rPh sb="127" eb="131">
      <t>ジギョウキボ</t>
    </rPh>
    <rPh sb="132" eb="133">
      <t>タイ</t>
    </rPh>
    <rPh sb="135" eb="136">
      <t>スク</t>
    </rPh>
    <rPh sb="144" eb="146">
      <t>コンゴ</t>
    </rPh>
    <rPh sb="147" eb="149">
      <t>テキセツ</t>
    </rPh>
    <rPh sb="150" eb="152">
      <t>トウシ</t>
    </rPh>
    <rPh sb="153" eb="154">
      <t>ツト</t>
    </rPh>
    <rPh sb="158" eb="160">
      <t>ヒツヨウ</t>
    </rPh>
    <rPh sb="169" eb="171">
      <t>ケイヒ</t>
    </rPh>
    <rPh sb="171" eb="173">
      <t>カイシュウ</t>
    </rPh>
    <rPh sb="173" eb="174">
      <t>リツ</t>
    </rPh>
    <rPh sb="175" eb="178">
      <t>サクネンド</t>
    </rPh>
    <rPh sb="180" eb="182">
      <t>ジャッカン</t>
    </rPh>
    <rPh sb="258" eb="260">
      <t>ゼンコク</t>
    </rPh>
    <rPh sb="260" eb="262">
      <t>ヘイキン</t>
    </rPh>
    <rPh sb="263" eb="267">
      <t>ルイジダンタイ</t>
    </rPh>
    <rPh sb="267" eb="269">
      <t>ヘイキン</t>
    </rPh>
    <rPh sb="270" eb="272">
      <t>シタマワ</t>
    </rPh>
    <rPh sb="279" eb="280">
      <t>ヒ</t>
    </rPh>
    <rPh sb="281" eb="282">
      <t>ツヅ</t>
    </rPh>
    <rPh sb="283" eb="286">
      <t>ユウシュウリツ</t>
    </rPh>
    <rPh sb="287" eb="289">
      <t>コウジョウ</t>
    </rPh>
    <rPh sb="290" eb="292">
      <t>オスイ</t>
    </rPh>
    <rPh sb="292" eb="294">
      <t>ショリ</t>
    </rPh>
    <rPh sb="294" eb="295">
      <t>ヒ</t>
    </rPh>
    <rPh sb="296" eb="298">
      <t>ケイゲン</t>
    </rPh>
    <rPh sb="299" eb="300">
      <t>ツト</t>
    </rPh>
    <rPh sb="304" eb="306">
      <t>ヒツヨウ</t>
    </rPh>
    <rPh sb="315" eb="317">
      <t>ゼンコク</t>
    </rPh>
    <rPh sb="317" eb="319">
      <t>ヘイキン</t>
    </rPh>
    <rPh sb="327" eb="329">
      <t>ウワマワ</t>
    </rPh>
    <rPh sb="330" eb="332">
      <t>シセツ</t>
    </rPh>
    <rPh sb="332" eb="334">
      <t>リヨウ</t>
    </rPh>
    <rPh sb="343" eb="345">
      <t>ショリ</t>
    </rPh>
    <rPh sb="345" eb="347">
      <t>クイキ</t>
    </rPh>
    <rPh sb="347" eb="348">
      <t>ナイ</t>
    </rPh>
    <rPh sb="348" eb="350">
      <t>ジンコウ</t>
    </rPh>
    <rPh sb="351" eb="353">
      <t>コンゴ</t>
    </rPh>
    <rPh sb="353" eb="354">
      <t>オオ</t>
    </rPh>
    <rPh sb="356" eb="358">
      <t>ゾウカ</t>
    </rPh>
    <rPh sb="360" eb="362">
      <t>ミコミ</t>
    </rPh>
    <rPh sb="367" eb="370">
      <t>ドウスイジュン</t>
    </rPh>
    <rPh sb="371" eb="373">
      <t>スイイ</t>
    </rPh>
    <rPh sb="376" eb="377">
      <t>カンガ</t>
    </rPh>
    <rPh sb="383" eb="384">
      <t>ヒ</t>
    </rPh>
    <rPh sb="385" eb="386">
      <t>ツヅ</t>
    </rPh>
    <rPh sb="387" eb="389">
      <t>チュウシ</t>
    </rPh>
    <rPh sb="399" eb="402">
      <t>スイセンカ</t>
    </rPh>
    <rPh sb="402" eb="403">
      <t>リツ</t>
    </rPh>
    <rPh sb="415" eb="417">
      <t>ゾウカ</t>
    </rPh>
    <rPh sb="417" eb="419">
      <t>ケイコウ</t>
    </rPh>
    <rPh sb="457" eb="460">
      <t>ドウスイジュン</t>
    </rPh>
    <rPh sb="461" eb="463">
      <t>スイイ</t>
    </rPh>
    <rPh sb="466" eb="467">
      <t>カンガ</t>
    </rPh>
    <phoneticPr fontId="4"/>
  </si>
  <si>
    <t>　処理区域内人口が大きく増加する可能性は低いことから、使用料収入は横ばいで推移し、また、ほとんどの施設が供用開始から15年以上経過し、老朽化が進んでいることから、維持管理費用や更新費が増加していくことが見込まれます。
　このことから、今後、計画されている公共下水道への接続を着実に実施するとともに、使用料の見直しの検討や水洗化率の向上などに取り組んでいく必要があります。</t>
    <rPh sb="1" eb="3">
      <t>ショリ</t>
    </rPh>
    <rPh sb="3" eb="5">
      <t>クイキ</t>
    </rPh>
    <rPh sb="5" eb="6">
      <t>ナイ</t>
    </rPh>
    <rPh sb="6" eb="8">
      <t>ジンコウ</t>
    </rPh>
    <rPh sb="9" eb="10">
      <t>オオ</t>
    </rPh>
    <rPh sb="12" eb="14">
      <t>ゾウカ</t>
    </rPh>
    <rPh sb="16" eb="19">
      <t>カノウセイ</t>
    </rPh>
    <rPh sb="20" eb="21">
      <t>ヒク</t>
    </rPh>
    <rPh sb="27" eb="30">
      <t>シヨウリョウ</t>
    </rPh>
    <rPh sb="30" eb="32">
      <t>シュウニュウ</t>
    </rPh>
    <rPh sb="33" eb="34">
      <t>ヨコ</t>
    </rPh>
    <rPh sb="37" eb="39">
      <t>スイイ</t>
    </rPh>
    <rPh sb="49" eb="51">
      <t>シセツ</t>
    </rPh>
    <rPh sb="86" eb="87">
      <t>ヨウ</t>
    </rPh>
    <rPh sb="88" eb="91">
      <t>コウシンヒ</t>
    </rPh>
    <rPh sb="101" eb="103">
      <t>ミコ</t>
    </rPh>
    <rPh sb="117" eb="119">
      <t>コンゴ</t>
    </rPh>
    <rPh sb="120" eb="122">
      <t>ケイカク</t>
    </rPh>
    <rPh sb="137" eb="139">
      <t>チャクジツ</t>
    </rPh>
    <rPh sb="140" eb="142">
      <t>ジッシ</t>
    </rPh>
    <rPh sb="157" eb="159">
      <t>ケントウ</t>
    </rPh>
    <rPh sb="160" eb="163">
      <t>スイセンカ</t>
    </rPh>
    <rPh sb="163" eb="164">
      <t>リツ</t>
    </rPh>
    <rPh sb="165" eb="167">
      <t>コウジョウ</t>
    </rPh>
    <rPh sb="170" eb="171">
      <t>ト</t>
    </rPh>
    <rPh sb="172" eb="173">
      <t>ク</t>
    </rPh>
    <rPh sb="177" eb="1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</si>
</sst>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B4-46D1-93DB-0785F6DCB1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5B4-46D1-93DB-0785F6DCB1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67.17</c:v>
                </c:pt>
                <c:pt idx="1">
                  <c:v>66.349999999999994</c:v>
                </c:pt>
                <c:pt idx="2">
                  <c:v>67.19</c:v>
                </c:pt>
                <c:pt idx="3">
                  <c:v>66.94</c:v>
                </c:pt>
                <c:pt idx="4">
                  <c:v>68.7</c:v>
                </c:pt>
              </c:numCache>
            </c:numRef>
          </c:val>
          <c:extLst>
            <c:ext xmlns:c16="http://schemas.microsoft.com/office/drawing/2014/chart" uri="{C3380CC4-5D6E-409C-BE32-E72D297353CC}">
              <c16:uniqueId val="{00000000-425E-4666-955F-877E60090A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25E-4666-955F-877E60090A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92.06</c:v>
                </c:pt>
                <c:pt idx="1">
                  <c:v>92.69</c:v>
                </c:pt>
                <c:pt idx="2">
                  <c:v>92.92</c:v>
                </c:pt>
                <c:pt idx="3">
                  <c:v>93.21</c:v>
                </c:pt>
                <c:pt idx="4">
                  <c:v>93.48</c:v>
                </c:pt>
              </c:numCache>
            </c:numRef>
          </c:val>
          <c:extLst>
            <c:ext xmlns:c16="http://schemas.microsoft.com/office/drawing/2014/chart" uri="{C3380CC4-5D6E-409C-BE32-E72D297353CC}">
              <c16:uniqueId val="{00000000-62C2-431B-AE48-5A4C89EB64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2C2-431B-AE48-5A4C89EB64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90.67</c:v>
                </c:pt>
                <c:pt idx="1">
                  <c:v>91.32</c:v>
                </c:pt>
                <c:pt idx="2">
                  <c:v>90.39</c:v>
                </c:pt>
                <c:pt idx="3">
                  <c:v>90.16</c:v>
                </c:pt>
                <c:pt idx="4">
                  <c:v>89.92</c:v>
                </c:pt>
              </c:numCache>
            </c:numRef>
          </c:val>
          <c:extLst>
            <c:ext xmlns:c16="http://schemas.microsoft.com/office/drawing/2014/chart" uri="{C3380CC4-5D6E-409C-BE32-E72D297353CC}">
              <c16:uniqueId val="{00000000-BA51-46E8-A997-162C4D49EC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51-46E8-A997-162C4D49EC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6-4229-937B-B8824A573E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6-4229-937B-B8824A573E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D3-424F-BA07-EC7AB55E73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D3-424F-BA07-EC7AB55E73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2-4E6F-879E-5E3C7A18AF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2-4E6F-879E-5E3C7A18AF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1-4E20-A18A-C9AF9B37BB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1-4E20-A18A-C9AF9B37BB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1417.61</c:v>
                </c:pt>
                <c:pt idx="1">
                  <c:v>7.74</c:v>
                </c:pt>
                <c:pt idx="2">
                  <c:v>7.42</c:v>
                </c:pt>
                <c:pt idx="3">
                  <c:v>7.11</c:v>
                </c:pt>
                <c:pt idx="4">
                  <c:v>7.38</c:v>
                </c:pt>
              </c:numCache>
            </c:numRef>
          </c:val>
          <c:extLst>
            <c:ext xmlns:c16="http://schemas.microsoft.com/office/drawing/2014/chart" uri="{C3380CC4-5D6E-409C-BE32-E72D297353CC}">
              <c16:uniqueId val="{00000000-6AB1-4C77-92C5-E790E21580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AB1-4C77-92C5-E790E21580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93.68</c:v>
                </c:pt>
                <c:pt idx="1">
                  <c:v>95.82</c:v>
                </c:pt>
                <c:pt idx="2">
                  <c:v>94.77</c:v>
                </c:pt>
                <c:pt idx="3">
                  <c:v>98.09</c:v>
                </c:pt>
                <c:pt idx="4">
                  <c:v>99.35</c:v>
                </c:pt>
              </c:numCache>
            </c:numRef>
          </c:val>
          <c:extLst>
            <c:ext xmlns:c16="http://schemas.microsoft.com/office/drawing/2014/chart" uri="{C3380CC4-5D6E-409C-BE32-E72D297353CC}">
              <c16:uniqueId val="{00000000-CAEB-4AE1-B3CE-99DE04E3E0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AEB-4AE1-B3CE-99DE04E3E0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201.15</c:v>
                </c:pt>
                <c:pt idx="1">
                  <c:v>196.35</c:v>
                </c:pt>
                <c:pt idx="2">
                  <c:v>198.9</c:v>
                </c:pt>
                <c:pt idx="3">
                  <c:v>192.65</c:v>
                </c:pt>
                <c:pt idx="4">
                  <c:v>175.27</c:v>
                </c:pt>
              </c:numCache>
            </c:numRef>
          </c:val>
          <c:extLst>
            <c:ext xmlns:c16="http://schemas.microsoft.com/office/drawing/2014/chart" uri="{C3380CC4-5D6E-409C-BE32-E72D297353CC}">
              <c16:uniqueId val="{00000000-FDA6-4DFB-BF46-74BB48521E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FDA6-4DFB-BF46-74BB48521E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85" zoomScaleNormal="85" workbookViewId="0">
      <selection activeCell="BV84" sqref="BV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北上市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92546</v>
      </c>
      <c r="AM8" s="51"/>
      <c r="AN8" s="51"/>
      <c r="AO8" s="51"/>
      <c r="AP8" s="51"/>
      <c r="AQ8" s="51"/>
      <c r="AR8" s="51"/>
      <c r="AS8" s="51"/>
      <c r="AT8" s="46">
        <f>データ!T6</f>
        <v>437.55</v>
      </c>
      <c r="AU8" s="46"/>
      <c r="AV8" s="46"/>
      <c r="AW8" s="46"/>
      <c r="AX8" s="46"/>
      <c r="AY8" s="46"/>
      <c r="AZ8" s="46"/>
      <c r="BA8" s="46"/>
      <c r="BB8" s="46">
        <f>データ!U6</f>
        <v>211.51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13.05</v>
      </c>
      <c r="Q10" s="46"/>
      <c r="R10" s="46"/>
      <c r="S10" s="46"/>
      <c r="T10" s="46"/>
      <c r="U10" s="46"/>
      <c r="V10" s="46"/>
      <c r="W10" s="46">
        <f>データ!Q6</f>
        <v>69.81</v>
      </c>
      <c r="X10" s="46"/>
      <c r="Y10" s="46"/>
      <c r="Z10" s="46"/>
      <c r="AA10" s="46"/>
      <c r="AB10" s="46"/>
      <c r="AC10" s="46"/>
      <c r="AD10" s="51">
        <f>データ!R6</f>
        <v>3414</v>
      </c>
      <c r="AE10" s="51"/>
      <c r="AF10" s="51"/>
      <c r="AG10" s="51"/>
      <c r="AH10" s="51"/>
      <c r="AI10" s="51"/>
      <c r="AJ10" s="51"/>
      <c r="AK10" s="2"/>
      <c r="AL10" s="51">
        <f>データ!V6</f>
        <v>12043</v>
      </c>
      <c r="AM10" s="51"/>
      <c r="AN10" s="51"/>
      <c r="AO10" s="51"/>
      <c r="AP10" s="51"/>
      <c r="AQ10" s="51"/>
      <c r="AR10" s="51"/>
      <c r="AS10" s="51"/>
      <c r="AT10" s="46">
        <f>データ!W6</f>
        <v>4.76</v>
      </c>
      <c r="AU10" s="46"/>
      <c r="AV10" s="46"/>
      <c r="AW10" s="46"/>
      <c r="AX10" s="46"/>
      <c r="AY10" s="46"/>
      <c r="AZ10" s="46"/>
      <c r="BA10" s="46"/>
      <c r="BB10" s="46">
        <f>データ!X6</f>
        <v>2530.04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LxNrkpS/odo7RfUY5jdqZExA+7rxRF4scRplfyBVxLx47gGtaSRrzbn5exbIrtroutI87vwap0DcoW/qviwhA==" saltValue="w/pDqR/6mrMf93XwbWom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32069</v>
      </c>
      <c r="D6" s="33">
        <f t="shared" si="3"/>
        <v>47</v>
      </c>
      <c r="E6" s="33">
        <f t="shared" si="3"/>
        <v>17</v>
      </c>
      <c r="F6" s="33">
        <f t="shared" si="3"/>
        <v>5</v>
      </c>
      <c r="G6" s="33">
        <f t="shared" si="3"/>
        <v>0</v>
      </c>
      <c r="H6" s="33" t="str">
        <f t="shared" si="3"/>
        <v>岩手県　北上市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13.05</v>
      </c>
      <c r="Q6" s="34">
        <f t="shared" si="3"/>
        <v>69.81</v>
      </c>
      <c r="R6" s="34">
        <f t="shared" si="3"/>
        <v>3414</v>
      </c>
      <c r="S6" s="34">
        <f t="shared" si="3"/>
        <v>92546</v>
      </c>
      <c r="T6" s="34">
        <f t="shared" si="3"/>
        <v>437.55</v>
      </c>
      <c r="U6" s="34">
        <f t="shared" si="3"/>
        <v>211.51</v>
      </c>
      <c r="V6" s="34">
        <f t="shared" si="3"/>
        <v>12043</v>
      </c>
      <c r="W6" s="34">
        <f t="shared" si="3"/>
        <v>4.76</v>
      </c>
      <c r="X6" s="34">
        <f t="shared" si="3"/>
        <v>2530.04</v>
      </c>
      <c r="Y6" s="35">
        <f>IF(Y7="",NA(),Y7)</f>
        <v>90.67</v>
      </c>
      <c r="Z6" s="35">
        <f t="shared" ref="Z6:AH6" si="4">IF(Z7="",NA(),Z7)</f>
        <v>91.32</v>
      </c>
      <c r="AA6" s="35">
        <f t="shared" si="4"/>
        <v>90.39</v>
      </c>
      <c r="AB6" s="35">
        <f t="shared" si="4"/>
        <v>90.16</v>
      </c>
      <c r="AC6" s="35">
        <f t="shared" si="4"/>
        <v>89.92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1417.61</v>
      </c>
      <c r="BG6" s="35">
        <f t="shared" ref="BG6:BO6" si="7">IF(BG7="",NA(),BG7)</f>
        <v>7.74</v>
      </c>
      <c r="BH6" s="35">
        <f t="shared" si="7"/>
        <v>7.42</v>
      </c>
      <c r="BI6" s="35">
        <f t="shared" si="7"/>
        <v>7.11</v>
      </c>
      <c r="BJ6" s="35">
        <f t="shared" si="7"/>
        <v>7.38</v>
      </c>
      <c r="BK6" s="35">
        <f t="shared" si="7"/>
        <v>1081.8</v>
      </c>
      <c r="BL6" s="35">
        <f t="shared" si="7"/>
        <v>974.93</v>
      </c>
      <c r="BM6" s="35">
        <f t="shared" si="7"/>
        <v>855.8</v>
      </c>
      <c r="BN6" s="35">
        <f t="shared" si="7"/>
        <v>789.46</v>
      </c>
      <c r="BO6" s="35">
        <f t="shared" si="7"/>
        <v>826.83</v>
      </c>
      <c r="BP6" s="34" t="str">
        <f>IF(BP7="","",IF(BP7="-","【-】","【"&amp;SUBSTITUTE(TEXT(BP7,"#,##0.00"),"-","△")&amp;"】"))</f>
        <v>【765.47】</v>
      </c>
      <c r="BQ6" s="35">
        <f>IF(BQ7="",NA(),BQ7)</f>
        <v>93.68</v>
      </c>
      <c r="BR6" s="35">
        <f t="shared" ref="BR6:BZ6" si="8">IF(BR7="",NA(),BR7)</f>
        <v>95.82</v>
      </c>
      <c r="BS6" s="35">
        <f t="shared" si="8"/>
        <v>94.77</v>
      </c>
      <c r="BT6" s="35">
        <f t="shared" si="8"/>
        <v>98.09</v>
      </c>
      <c r="BU6" s="35">
        <f t="shared" si="8"/>
        <v>99.35</v>
      </c>
      <c r="BV6" s="35">
        <f t="shared" si="8"/>
        <v>52.19</v>
      </c>
      <c r="BW6" s="35">
        <f t="shared" si="8"/>
        <v>55.32</v>
      </c>
      <c r="BX6" s="35">
        <f t="shared" si="8"/>
        <v>59.8</v>
      </c>
      <c r="BY6" s="35">
        <f t="shared" si="8"/>
        <v>57.77</v>
      </c>
      <c r="BZ6" s="35">
        <f t="shared" si="8"/>
        <v>57.31</v>
      </c>
      <c r="CA6" s="34" t="str">
        <f>IF(CA7="","",IF(CA7="-","【-】","【"&amp;SUBSTITUTE(TEXT(CA7,"#,##0.00"),"-","△")&amp;"】"))</f>
        <v>【59.59】</v>
      </c>
      <c r="CB6" s="35">
        <f>IF(CB7="",NA(),CB7)</f>
        <v>201.15</v>
      </c>
      <c r="CC6" s="35">
        <f t="shared" ref="CC6:CK6" si="9">IF(CC7="",NA(),CC7)</f>
        <v>196.35</v>
      </c>
      <c r="CD6" s="35">
        <f t="shared" si="9"/>
        <v>198.9</v>
      </c>
      <c r="CE6" s="35">
        <f t="shared" si="9"/>
        <v>192.65</v>
      </c>
      <c r="CF6" s="35">
        <f t="shared" si="9"/>
        <v>175.27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67.17</v>
      </c>
      <c r="CN6" s="35">
        <f t="shared" ref="CN6:CV6" si="10">IF(CN7="",NA(),CN7)</f>
        <v>66.349999999999994</v>
      </c>
      <c r="CO6" s="35">
        <f t="shared" si="10"/>
        <v>67.19</v>
      </c>
      <c r="CP6" s="35">
        <f t="shared" si="10"/>
        <v>66.94</v>
      </c>
      <c r="CQ6" s="35">
        <f t="shared" si="10"/>
        <v>68.7</v>
      </c>
      <c r="CR6" s="35">
        <f t="shared" si="10"/>
        <v>52.31</v>
      </c>
      <c r="CS6" s="35">
        <f t="shared" si="10"/>
        <v>60.65</v>
      </c>
      <c r="CT6" s="35">
        <f t="shared" si="10"/>
        <v>51.75</v>
      </c>
      <c r="CU6" s="35">
        <f t="shared" si="10"/>
        <v>50.68</v>
      </c>
      <c r="CV6" s="35">
        <f t="shared" si="10"/>
        <v>50.14</v>
      </c>
      <c r="CW6" s="34" t="str">
        <f>IF(CW7="","",IF(CW7="-","【-】","【"&amp;SUBSTITUTE(TEXT(CW7,"#,##0.00"),"-","△")&amp;"】"))</f>
        <v>【51.30】</v>
      </c>
      <c r="CX6" s="35">
        <f>IF(CX7="",NA(),CX7)</f>
        <v>92.06</v>
      </c>
      <c r="CY6" s="35">
        <f t="shared" ref="CY6:DG6" si="11">IF(CY7="",NA(),CY7)</f>
        <v>92.69</v>
      </c>
      <c r="CZ6" s="35">
        <f t="shared" si="11"/>
        <v>92.92</v>
      </c>
      <c r="DA6" s="35">
        <f t="shared" si="11"/>
        <v>93.21</v>
      </c>
      <c r="DB6" s="35">
        <f t="shared" si="11"/>
        <v>93.48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32069</v>
      </c>
      <c r="D7" s="37">
        <v>47</v>
      </c>
      <c r="E7" s="37">
        <v>17</v>
      </c>
      <c r="F7" s="37">
        <v>5</v>
      </c>
      <c r="G7" s="37">
        <v>0</v>
      </c>
      <c r="H7" s="37" t="s">
        <v>97</v>
      </c>
      <c r="I7" s="37" t="s">
        <v>98</v>
      </c>
      <c r="J7" s="37" t="s">
        <v>99</v>
      </c>
      <c r="K7" s="37" t="s">
        <v>100</v>
      </c>
      <c r="L7" s="37" t="s">
        <v>101</v>
      </c>
      <c r="M7" s="37" t="s">
        <v>102</v>
      </c>
      <c r="N7" s="38" t="s">
        <v>103</v>
      </c>
      <c r="O7" s="38" t="s">
        <v>104</v>
      </c>
      <c r="P7" s="38">
        <v>13.05</v>
      </c>
      <c r="Q7" s="38">
        <v>69.81</v>
      </c>
      <c r="R7" s="38">
        <v>3414</v>
      </c>
      <c r="S7" s="38">
        <v>92546</v>
      </c>
      <c r="T7" s="38">
        <v>437.55</v>
      </c>
      <c r="U7" s="38">
        <v>211.51</v>
      </c>
      <c r="V7" s="38">
        <v>12043</v>
      </c>
      <c r="W7" s="38">
        <v>4.76</v>
      </c>
      <c r="X7" s="38">
        <v>2530.04</v>
      </c>
      <c r="Y7" s="38">
        <v>90.67</v>
      </c>
      <c r="Z7" s="38">
        <v>91.32</v>
      </c>
      <c r="AA7" s="38">
        <v>90.39</v>
      </c>
      <c r="AB7" s="38">
        <v>90.16</v>
      </c>
      <c r="AC7" s="38">
        <v>89.92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1417.61</v>
      </c>
      <c r="BG7" s="38">
        <v>7.74</v>
      </c>
      <c r="BH7" s="38">
        <v>7.42</v>
      </c>
      <c r="BI7" s="38">
        <v>7.11</v>
      </c>
      <c r="BJ7" s="38">
        <v>7.38</v>
      </c>
      <c r="BK7" s="38">
        <v>1081.8</v>
      </c>
      <c r="BL7" s="38">
        <v>974.93</v>
      </c>
      <c r="BM7" s="38">
        <v>855.8</v>
      </c>
      <c r="BN7" s="38">
        <v>789.46</v>
      </c>
      <c r="BO7" s="38">
        <v>826.83</v>
      </c>
      <c r="BP7" s="38">
        <v>765.47</v>
      </c>
      <c r="BQ7" s="38">
        <v>93.68</v>
      </c>
      <c r="BR7" s="38">
        <v>95.82</v>
      </c>
      <c r="BS7" s="38">
        <v>94.77</v>
      </c>
      <c r="BT7" s="38">
        <v>98.09</v>
      </c>
      <c r="BU7" s="38">
        <v>99.35</v>
      </c>
      <c r="BV7" s="38">
        <v>52.19</v>
      </c>
      <c r="BW7" s="38">
        <v>55.32</v>
      </c>
      <c r="BX7" s="38">
        <v>59.8</v>
      </c>
      <c r="BY7" s="38">
        <v>57.77</v>
      </c>
      <c r="BZ7" s="38">
        <v>57.31</v>
      </c>
      <c r="CA7" s="38">
        <v>59.59</v>
      </c>
      <c r="CB7" s="38">
        <v>201.15</v>
      </c>
      <c r="CC7" s="38">
        <v>196.35</v>
      </c>
      <c r="CD7" s="38">
        <v>198.9</v>
      </c>
      <c r="CE7" s="38">
        <v>192.65</v>
      </c>
      <c r="CF7" s="38">
        <v>175.27</v>
      </c>
      <c r="CG7" s="38">
        <v>296.14</v>
      </c>
      <c r="CH7" s="38">
        <v>283.17</v>
      </c>
      <c r="CI7" s="38">
        <v>263.76</v>
      </c>
      <c r="CJ7" s="38">
        <v>274.35000000000002</v>
      </c>
      <c r="CK7" s="38">
        <v>273.52</v>
      </c>
      <c r="CL7" s="38">
        <v>257.86</v>
      </c>
      <c r="CM7" s="38">
        <v>67.17</v>
      </c>
      <c r="CN7" s="38">
        <v>66.349999999999994</v>
      </c>
      <c r="CO7" s="38">
        <v>67.19</v>
      </c>
      <c r="CP7" s="38">
        <v>66.94</v>
      </c>
      <c r="CQ7" s="38">
        <v>68.7</v>
      </c>
      <c r="CR7" s="38">
        <v>52.31</v>
      </c>
      <c r="CS7" s="38">
        <v>60.65</v>
      </c>
      <c r="CT7" s="38">
        <v>51.75</v>
      </c>
      <c r="CU7" s="38">
        <v>50.68</v>
      </c>
      <c r="CV7" s="38">
        <v>50.14</v>
      </c>
      <c r="CW7" s="38">
        <v>51.3</v>
      </c>
      <c r="CX7" s="38">
        <v>92.06</v>
      </c>
      <c r="CY7" s="38">
        <v>92.69</v>
      </c>
      <c r="CZ7" s="38">
        <v>92.92</v>
      </c>
      <c r="DA7" s="38">
        <v>93.21</v>
      </c>
      <c r="DB7" s="38">
        <v>93.48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cp:lastPrinted>2021-01-26T04:58:09Z</cp:lastPrinted>
  <dcterms:created xsi:type="dcterms:W3CDTF">2020-12-04T02:59:34Z</dcterms:created>
  <dcterms:modified xsi:type="dcterms:W3CDTF">2021-01-26T05:00:15Z</dcterms:modified>
  <cp:category/>
</cp:coreProperties>
</file>