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2公営企業関係\R3.1.13【岩手県市町村課】公営企業に係る経営比較分析表（令和元年度）の分析等について\04_県へ提出\"/>
    </mc:Choice>
  </mc:AlternateContent>
  <workbookProtection workbookAlgorithmName="SHA-512" workbookHashValue="Ii38FCOJaKuyqiI1UpFk1+whZGlmFjHl30L3iMsTd4d27NAz8KAkvUxZm5hgm8hbCBloVeufiTYc6JcpRVDRCA==" workbookSaltValue="rZvWfWbgGyywxK0k2QW+x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H11" i="4"/>
  <c r="ML10" i="5"/>
  <c r="LH10" i="5"/>
  <c r="JS10" i="5"/>
  <c r="ID10" i="5"/>
  <c r="GO10" i="5"/>
  <c r="FA10" i="5"/>
  <c r="DL10" i="5"/>
  <c r="BV10" i="5"/>
  <c r="KX10" i="5"/>
  <c r="JI10" i="5"/>
  <c r="HT10" i="5"/>
  <c r="GE10" i="5"/>
  <c r="EP10" i="5"/>
  <c r="DB10" i="5"/>
  <c r="BK10" i="5"/>
  <c r="KM10" i="5"/>
  <c r="IY10" i="5"/>
  <c r="HJ10" i="5"/>
  <c r="FU10" i="5"/>
  <c r="EF10" i="5"/>
  <c r="CQ10" i="5"/>
  <c r="AZ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KO10" i="5"/>
  <c r="JA10" i="5"/>
  <c r="HL10" i="5"/>
  <c r="FW10" i="5"/>
  <c r="EH10" i="5"/>
  <c r="CS10" i="5"/>
  <c r="BB10" i="5"/>
  <c r="L11" i="4"/>
  <c r="LT10" i="5"/>
  <c r="KE10" i="5"/>
  <c r="IP10" i="5"/>
  <c r="HB10" i="5"/>
  <c r="FM10" i="5"/>
  <c r="DX10" i="5"/>
  <c r="CI10" i="5"/>
  <c r="LJ10" i="5"/>
  <c r="JU10" i="5"/>
  <c r="IF10" i="5"/>
  <c r="GQ10" i="5"/>
  <c r="FC10" i="5"/>
  <c r="DN10" i="5"/>
  <c r="BX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LI10" i="5"/>
  <c r="JT10" i="5"/>
  <c r="IE10" i="5"/>
  <c r="GP10" i="5"/>
  <c r="FB10" i="5"/>
  <c r="DM10" i="5"/>
  <c r="BW10" i="5"/>
  <c r="KY10" i="5"/>
  <c r="JJ10" i="5"/>
  <c r="HU10" i="5"/>
  <c r="GF10" i="5"/>
  <c r="EQ10" i="5"/>
  <c r="DC10" i="5"/>
  <c r="BL10" i="5"/>
  <c r="J11" i="4"/>
  <c r="KN10" i="5"/>
  <c r="IZ10" i="5"/>
  <c r="HK10" i="5"/>
  <c r="FV10" i="5"/>
  <c r="EG10" i="5"/>
  <c r="CR10" i="5"/>
  <c r="BA10" i="5"/>
  <c r="MC10" i="5"/>
  <c r="LS10" i="5"/>
  <c r="KD10" i="5"/>
  <c r="IO10" i="5"/>
  <c r="HA10" i="5"/>
  <c r="FL10" i="5"/>
  <c r="DW10" i="5"/>
  <c r="CH10" i="5"/>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L10" i="5"/>
  <c r="IX10" i="5"/>
  <c r="HI10" i="5"/>
  <c r="FT10" i="5"/>
  <c r="EE10" i="5"/>
  <c r="CP10" i="5"/>
  <c r="AY10" i="5"/>
  <c r="MA10" i="5"/>
  <c r="LQ10" i="5"/>
  <c r="KB10" i="5"/>
  <c r="IM10" i="5"/>
  <c r="GY10" i="5"/>
  <c r="FJ10" i="5"/>
  <c r="DU10" i="5"/>
  <c r="CF10" i="5"/>
  <c r="F11" i="4"/>
  <c r="LG10" i="5"/>
  <c r="JR10" i="5"/>
  <c r="IC10" i="5"/>
  <c r="GN10" i="5"/>
  <c r="EZ10" i="5"/>
  <c r="DK10" i="5"/>
  <c r="BU10" i="5"/>
  <c r="KW10" i="5"/>
  <c r="JH10" i="5"/>
  <c r="HS10" i="5"/>
  <c r="GD10" i="5"/>
  <c r="EO10" i="5"/>
  <c r="DA10" i="5"/>
  <c r="BJ10"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P10" i="5"/>
  <c r="JB10" i="5"/>
  <c r="HM10" i="5"/>
  <c r="FX10" i="5"/>
  <c r="EI10" i="5"/>
  <c r="CT10" i="5"/>
  <c r="BC10" i="5"/>
  <c r="KF10" i="5"/>
  <c r="IQ10" i="5"/>
  <c r="HC10" i="5"/>
  <c r="FN10" i="5"/>
  <c r="DY10" i="5"/>
  <c r="CJ10" i="5"/>
  <c r="N11" i="4"/>
  <c r="ME10" i="5"/>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<sst xmlns="http://schemas.openxmlformats.org/spreadsheetml/2006/main" count="994" uniqueCount="270">
  <si>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</si>
  <si>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</si>
  <si>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</si>
  <si>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</si>
  <si>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</si>
  <si>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</si>
  <si>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</si>
  <si>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</si>
  <si>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北上第１・第２ソーラー発電所の売電収益は、固定価格買取制度を活用して20年間の収益を確保し、一般会計から繰り入れすることなく、発電所や「北上市あじさい型スマートコミュニティ構想モデル事業」の設備構築費、維持管理費、撤去費等に充てるほか、市の環境・エネルギー事業に再投資することとしている。
○基金への積立　　（令和元年度積立金　15千円）
名称：北上市再生可能エネルギー活用基金
○一般会計への繰出金　（令和元年度　84,376千円）
内訳：
・再生可能エネルギー活用計画推進事業　151千円
・再生可能エネルギー普及啓発事業　143千円
・地域エネルギーマネジメント事業　9,291円
・北上ライフスタイルデザインプロジェクト　255千円
・住宅用おひさまパワー活用設備設置費補助金　5,597千円
・スマートコミュニティ施設発電設備等修繕紙業　4,659千円
・街路灯ＬＥＤ化支援事業　11,318千円
・公園施設長寿命化推進事業　6,070千円
・スマートコミュニティ構想モデル事業起債償還金　6,155千円
・北上市あじさい型CO2削減対策モデル事業起債償還金　10,848千円
・北上市あじさい型CO2削減対策モデル事業　29,889千円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</si>
  <si>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</si>
  <si>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</si>
  <si>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</si>
  <si>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</si>
  <si>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</si>
  <si>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</si>
  <si>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</si>
  <si>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</si>
  <si>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</si>
  <si>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</si>
  <si>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</si>
  <si>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</si>
  <si>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</si>
  <si>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</si>
  <si>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</si>
  <si>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</si>
  <si>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</si>
  <si>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</si>
  <si>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</si>
  <si>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</si>
  <si>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</si>
  <si>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</si>
  <si>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</si>
  <si>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</si>
  <si>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</si>
  <si>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</si>
  <si>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</si>
  <si>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</si>
  <si>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</si>
  <si>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</si>
  <si>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</si>
  <si>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</si>
  <si>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</si>
  <si>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</si>
  <si>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</si>
  <si>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</si>
  <si>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</si>
  <si>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</si>
  <si>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</si>
  <si>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</si>
  <si>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</si>
  <si>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</si>
  <si>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</si>
  <si>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</si>
  <si>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</si>
  <si>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</si>
  <si>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</si>
  <si>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</si>
  <si>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</si>
  <si>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</si>
  <si>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</si>
  <si>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</si>
  <si>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</si>
  <si>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</si>
  <si>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</si>
  <si>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</si>
  <si>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</si>
  <si>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</si>
  <si>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</si>
  <si>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</si>
  <si>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</si>
  <si>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</si>
  <si>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</si>
  <si>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</si>
  <si>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</si>
  <si>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</si>
  <si>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</si>
  <si>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</si>
  <si>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</si>
  <si>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</si>
  <si>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</si>
  <si>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</si>
  <si>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</si>
  <si>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</si>
  <si>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</si>
  <si>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</si>
  <si>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</si>
  <si>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</si>
  <si>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</si>
  <si>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</si>
  <si>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</si>
  <si>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</si>
  <si>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</si>
  <si>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</si>
  <si>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</si>
  <si>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</si>
  <si>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</si>
  <si>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</si>
  <si>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</si>
  <si>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</si>
  <si>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</si>
  <si>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</si>
  <si>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</si>
  <si>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</si>
  <si>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</si>
  <si>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</si>
  <si>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</si>
  <si>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</si>
  <si>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</si>
  <si>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</si>
  <si>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</si>
  <si>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</si>
  <si>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</si>
  <si>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</si>
  <si>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</si>
  <si>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</si>
  <si>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</si>
  <si>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</si>
  <si>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</si>
  <si>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</si>
  <si>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</si>
  <si>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032069</t>
  </si>
  <si>
    <t>47</t>
  </si>
  <si>
    <t>04</t>
  </si>
  <si>
    <t>0</t>
  </si>
  <si>
    <t>000</t>
  </si>
  <si>
    <t>岩手県　北上市</t>
  </si>
  <si>
    <t>法非適用</t>
  </si>
  <si>
    <t>電気事業</t>
  </si>
  <si>
    <t>非設置</t>
  </si>
  <si>
    <t>該当数値なし</t>
  </si>
  <si>
    <t>-</t>
  </si>
  <si>
    <t>令和16年3月31日　北上第１ソーラー発電所</t>
  </si>
  <si>
    <t>令和16年３月31日　北上第１ソーラー発電所</t>
  </si>
  <si>
    <t>無</t>
  </si>
  <si>
    <t>東北電力株式会社、合同会社北上新電力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</si>
  <si>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</si>
  <si>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</si>
  <si>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</si>
  <si>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</si>
  <si>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</si>
  <si>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</si>
  <si>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</si>
  <si>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</si>
  <si>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</si>
  <si>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</si>
  <si>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</si>
  <si>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</si>
  <si>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</si>
  <si>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</si>
  <si>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</si>
  <si>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</si>
  <si>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</si>
  <si>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</si>
  <si>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</si>
  <si>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</si>
  <si>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</si>
  <si>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</si>
  <si>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</si>
  <si>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</si>
  <si>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</si>
  <si>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</si>
  <si>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</si>
  <si>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</si>
  <si>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</si>
  <si>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</si>
  <si>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</si>
  <si>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</si>
  <si>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</si>
  <si>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</si>
  <si>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</si>
  <si>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</si>
  <si>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</si>
  <si>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</si>
  <si>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</si>
  <si>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</si>
  <si>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</si>
  <si>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</si>
  <si>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</si>
  <si>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</si>
  <si>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</si>
  <si>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</si>
  <si>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</si>
  <si>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</si>
  <si>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</si>
  <si>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</si>
  <si>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</si>
  <si>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</si>
  <si>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</si>
  <si>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</si>
  <si>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</si>
  <si>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</si>
  <si>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</si>
  <si>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</si>
  <si>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</si>
  <si>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</si>
  <si>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</si>
  <si>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</si>
  <si>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</si>
  <si>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</si>
  <si>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</si>
  <si>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</si>
  <si>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</si>
  <si>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</si>
  <si>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</si>
  <si>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</si>
  <si>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</si>
  <si>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</si>
  <si>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</si>
  <si>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</si>
  <si>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</si>
  <si>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</si>
  <si>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</si>
  <si>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</si>
  <si>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</si>
  <si>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</si>
  <si>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</si>
  <si>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</si>
  <si>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</si>
  <si>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</si>
  <si>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</si>
  <si>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</si>
  <si>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</si>
  <si>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</si>
  <si>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</si>
  <si>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</si>
  <si>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</si>
  <si>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</si>
  <si>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</si>
  <si>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</si>
  <si>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</si>
  <si>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</si>
  <si>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</si>
  <si>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</si>
  <si>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</si>
  <si>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</si>
  <si>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</si>
  <si>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</si>
  <si>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</si>
  <si>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</si>
  <si>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</si>
  <si>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</si>
  <si>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</si>
  <si>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</si>
  <si>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</si>
  <si>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</si>
  <si>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</si>
  <si>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</si>
  <si>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</si>
  <si>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</si>
  <si>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</si>
  <si>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</si>
  <si>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</si>
  <si>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</si>
  <si>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</si>
  <si>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</si>
  <si>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</si>
  <si>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</si>
  <si>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</si>
  <si>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</si>
  <si>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</si>
  <si>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</si>
  <si>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</si>
  <si>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</si>
  <si>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</si>
  <si>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</si>
  <si>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</si>
  <si>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</si>
  <si>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①設備利用率は前年度と比較して増加している。これは、好天に恵まれ、また、冬季の積雪が少なかったことにより発電量が増加したためである。
　なお、発電量を安定して確保するため、日射計、温度計、信号変換器等からデータを収集し、発電量・発電効率推定診断等を行い、設備の故障等の早期発見に努めている。また、事業計画における想定発電量は、太陽光パネルの経年劣化を0.5％/年として見込んでおり、設備利用率は年々低下していく想定となっている。
②修繕費比率は平成30年度に平均値を大きく上回っているが、これはパワーコンディショナーの部品交換を行ったものである。令和元年度は、パネル破損による交換工事、パワーコンディショナーのモニタ交換工事を行ったものである。
③企業債残高対料金収入比率は前年度と比較して低下している。これは、元金の償還が始まっているためである。売電収入が大きく増減しない限り、毎年度減少していく見込みである。
④FIT収入割合は、全量を固定価格買取制度を利用して売電を行っているため、横ばいとなっている。
　当市の電気事業は、固定価格買取制度の終了後は発電施設を撤去して更地に戻し、事業を終了する計画としており、20年間の維持管理・設備更新に係る費用のほか、撤去費を見込んで収支計画を立てている。
　各指標による分析の結果、経営のリスクはないものと考えられる。</t>
    <phoneticPr fontId="5"/>
  </si>
  <si>
    <t xml:space="preserve"> 収益的収支比率及び営業収支比率はいずれも100％を超え、売電収入の下で健全な事業経営が行われているといえる。また、余剰金については基金を創設して積立を行っており、将来の設備更新にも備えている。
　今後、モデル事業スキームである環境・エネルギー事業への再投資額の増加や設備更新費の支出が予測されることから、さらなる経営の基盤強化と効率化を図るほか、令和２年度に策定した経営戦略に基づく長期の収支計画により、健全な事業運営を進めていく。</t>
    <phoneticPr fontId="5"/>
  </si>
  <si>
    <t xml:space="preserve"> 北上第１・第２ソーラー発電所（以下「発電所」という。）は、「北上市あじさい型スマートコミュニティ構想モデル事業」（以下「モデル事業」という。）の重要な構成事業の一つであり、平成25年度に建設したものである。
　このモデル事業は、国の補助事業を活用して実施したもので、採算性が成り立ち自律的な事業継続が見込まれることが採択の要件となっていた。
　そのため、一般会計から繰入せずに自律的な事業継続を行うため、固定価格買取制度を活用して20年間の収益を確保することで（発電所はFIT期間のみの運用）、発電所やモデル事業で構築を行う施設の設備構築費、維持管理費、発電所撤去費に充てるほか、市の環境・エネルギー事業に再投資する事業計画になっている。
①収益的収支比率は前年度と比較して増加している。
　なお、平成28年度の比率が他の年度と比較して高いのは、起債の元金償還の開始前でかつ一般会計への繰出金（モデル事業の設備構築費）が少なかったことによる。
　単年度収支は黒字であり、一般会計からの繰入等は行っておらず、総収益で賄えていることから経営状況は安定しているといえる。
②営業収支比率は前年度と比較して低下となっている。これは、好天に恵まれたことにより営業発電電力量増加に伴い、営業収益（売電収入）が増加したことによるものである。
　なお、営業収益（売電収入）は事業開始時の収益シミュレーションの値を大きく上回っており、将来の設備更新に備えた基金を創設して順調に積立を行っていることから、経営状況は安定しているといえる。
③供給原価は前年度と比較して低下している。営業収益が好天により増加し、総費用は昨年より減少したことによるものである。
　なお、太陽光発電は気象状況に左右されるため、発電電力量の計測データ等から故障等の早期発見に努めているほか、設備の定期点検により予防保全を図り、総費用の削減に努めている。
④EBITDA（減価償却前営業利益）は前年度と比較して上昇している。これは、上記項目と同様に、営業収益は増加し、営業費用は減少したためである。
　なお、事業計画では、想定発電量は太陽光パネルの経年劣化を0.5％/年と見込んでおり、営業収益が年々減少し、減価償却前営業利益も減少していく想定となっている。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</si>
</sst>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9">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5"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185.1</c:v>
                </c:pt>
                <c:pt idx="1">
                  <c:v>455.9</c:v>
                </c:pt>
                <c:pt idx="2">
                  <c:v>167.7</c:v>
                </c:pt>
                <c:pt idx="3">
                  <c:v>170.5</c:v>
                </c:pt>
                <c:pt idx="4">
                  <c:v>183.1</c:v>
                </c:pt>
              </c:numCache>
            </c:numRef>
          </c:val>
          <c:extLst>
            <c:ext xmlns:c16="http://schemas.microsoft.com/office/drawing/2014/chart" uri="{C3380CC4-5D6E-409C-BE32-E72D297353CC}">
              <c16:uniqueId val="{00000000-6639-4423-B86F-EC83C3DAAF9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6639-4423-B86F-EC83C3DAAF9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639-4423-B86F-EC83C3DAAF9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A88-46CD-9E5D-AC216D398DE5}"/>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3A88-46CD-9E5D-AC216D398DE5}"/>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7D-4E87-9406-6E75221FF7BF}"/>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7D-4E87-9406-6E75221FF7BF}"/>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E1D-4401-8B21-0B0E7A3C790E}"/>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1D-4401-8B21-0B0E7A3C790E}"/>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AB-46BC-BE57-9AFFC8D95AA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AB-46BC-BE57-9AFFC8D95AA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7-4CA3-B773-24135A7FA97D}"/>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7-4CA3-B773-24135A7FA97D}"/>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B-4173-A4E5-AAEC8DC6C66B}"/>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B-4173-A4E5-AAEC8DC6C66B}"/>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0D-413C-9215-95E0F0BBFAFA}"/>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0D-413C-9215-95E0F0BBFAFA}"/>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9-416C-B606-110C3BE386FD}"/>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9-416C-B606-110C3BE386FD}"/>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83-4C08-82F4-063AF911C44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83-4C08-82F4-063AF911C44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5-4E37-AA2B-EF33F9AF217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5-4E37-AA2B-EF33F9AF217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694.8</c:v>
                </c:pt>
                <c:pt idx="1">
                  <c:v>573.20000000000005</c:v>
                </c:pt>
                <c:pt idx="2">
                  <c:v>643.20000000000005</c:v>
                </c:pt>
                <c:pt idx="3">
                  <c:v>608.6</c:v>
                </c:pt>
                <c:pt idx="4">
                  <c:v>684.1</c:v>
                </c:pt>
              </c:numCache>
            </c:numRef>
          </c:val>
          <c:extLst>
            <c:ext xmlns:c16="http://schemas.microsoft.com/office/drawing/2014/chart" uri="{C3380CC4-5D6E-409C-BE32-E72D297353CC}">
              <c16:uniqueId val="{00000000-2153-414B-BBAD-03A93DA1284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2153-414B-BBAD-03A93DA1284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153-414B-BBAD-03A93DA1284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53-4416-9209-7788EA872109}"/>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53-4416-9209-7788EA872109}"/>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D-4982-8764-2171BE0491E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D-4982-8764-2171BE0491E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2-43C9-B0BE-5A47F8965688}"/>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2-43C9-B0BE-5A47F8965688}"/>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1-4C12-BDE9-1E19513D534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1-4C12-BDE9-1E19513D534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C11-4EA6-B829-CC0C9EC2EF7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11-4EA6-B829-CC0C9EC2EF7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B-479D-8C1A-B075B8A9452C}"/>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B-479D-8C1A-B075B8A9452C}"/>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14.8</c:v>
                </c:pt>
                <c:pt idx="1">
                  <c:v>13.5</c:v>
                </c:pt>
                <c:pt idx="2">
                  <c:v>13</c:v>
                </c:pt>
                <c:pt idx="3">
                  <c:v>13.6</c:v>
                </c:pt>
                <c:pt idx="4">
                  <c:v>14.1</c:v>
                </c:pt>
              </c:numCache>
            </c:numRef>
          </c:val>
          <c:extLst>
            <c:ext xmlns:c16="http://schemas.microsoft.com/office/drawing/2014/chart" uri="{C3380CC4-5D6E-409C-BE32-E72D297353CC}">
              <c16:uniqueId val="{00000000-133E-454F-AE94-1B0CC1FD52CD}"/>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12</c:v>
                </c:pt>
                <c:pt idx="1">
                  <c:v>14.5</c:v>
                </c:pt>
                <c:pt idx="2">
                  <c:v>14.9</c:v>
                </c:pt>
                <c:pt idx="3">
                  <c:v>15.3</c:v>
                </c:pt>
                <c:pt idx="4">
                  <c:v>14.9</c:v>
                </c:pt>
              </c:numCache>
            </c:numRef>
          </c:val>
          <c:smooth val="0"/>
          <c:extLst>
            <c:ext xmlns:c16="http://schemas.microsoft.com/office/drawing/2014/chart" uri="{C3380CC4-5D6E-409C-BE32-E72D297353CC}">
              <c16:uniqueId val="{00000001-133E-454F-AE94-1B0CC1FD52CD}"/>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0.5</c:v>
                </c:pt>
                <c:pt idx="1">
                  <c:v>0.3</c:v>
                </c:pt>
                <c:pt idx="2">
                  <c:v>1.2</c:v>
                </c:pt>
                <c:pt idx="3">
                  <c:v>13</c:v>
                </c:pt>
                <c:pt idx="4">
                  <c:v>5.8</c:v>
                </c:pt>
              </c:numCache>
            </c:numRef>
          </c:val>
          <c:extLst>
            <c:ext xmlns:c16="http://schemas.microsoft.com/office/drawing/2014/chart" uri="{C3380CC4-5D6E-409C-BE32-E72D297353CC}">
              <c16:uniqueId val="{00000000-A8D2-4429-9975-74632173DE9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0.3</c:v>
                </c:pt>
                <c:pt idx="1">
                  <c:v>0.3</c:v>
                </c:pt>
                <c:pt idx="2">
                  <c:v>0.3</c:v>
                </c:pt>
                <c:pt idx="3">
                  <c:v>0.7</c:v>
                </c:pt>
                <c:pt idx="4">
                  <c:v>0.4</c:v>
                </c:pt>
              </c:numCache>
            </c:numRef>
          </c:val>
          <c:smooth val="0"/>
          <c:extLst>
            <c:ext xmlns:c16="http://schemas.microsoft.com/office/drawing/2014/chart" uri="{C3380CC4-5D6E-409C-BE32-E72D297353CC}">
              <c16:uniqueId val="{00000001-A8D2-4429-9975-74632173DE9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475.9</c:v>
                </c:pt>
                <c:pt idx="1">
                  <c:v>561.29999999999995</c:v>
                </c:pt>
                <c:pt idx="2">
                  <c:v>543.5</c:v>
                </c:pt>
                <c:pt idx="3">
                  <c:v>482.3</c:v>
                </c:pt>
                <c:pt idx="4">
                  <c:v>424.1</c:v>
                </c:pt>
              </c:numCache>
            </c:numRef>
          </c:val>
          <c:extLst>
            <c:ext xmlns:c16="http://schemas.microsoft.com/office/drawing/2014/chart" uri="{C3380CC4-5D6E-409C-BE32-E72D297353CC}">
              <c16:uniqueId val="{00000000-7982-4840-8F6E-F9FE7D09ED81}"/>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207.5</c:v>
                </c:pt>
                <c:pt idx="1">
                  <c:v>189.5</c:v>
                </c:pt>
                <c:pt idx="2">
                  <c:v>172</c:v>
                </c:pt>
                <c:pt idx="3">
                  <c:v>151.69999999999999</c:v>
                </c:pt>
                <c:pt idx="4">
                  <c:v>138.1</c:v>
                </c:pt>
              </c:numCache>
            </c:numRef>
          </c:val>
          <c:smooth val="0"/>
          <c:extLst>
            <c:ext xmlns:c16="http://schemas.microsoft.com/office/drawing/2014/chart" uri="{C3380CC4-5D6E-409C-BE32-E72D297353CC}">
              <c16:uniqueId val="{00000001-7982-4840-8F6E-F9FE7D09ED81}"/>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EFD-4F2A-AA17-B802CB95C3A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FD-4F2A-AA17-B802CB95C3A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9-449B-839F-DB165FE6F6B6}"/>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9-449B-839F-DB165FE6F6B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749-449B-839F-DB165FE6F6B6}"/>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1F-4E49-9DA0-9665DD4C7C5F}"/>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98.1</c:v>
                </c:pt>
                <c:pt idx="1">
                  <c:v>98.7</c:v>
                </c:pt>
                <c:pt idx="2">
                  <c:v>98.2</c:v>
                </c:pt>
                <c:pt idx="3">
                  <c:v>98.7</c:v>
                </c:pt>
                <c:pt idx="4">
                  <c:v>98.8</c:v>
                </c:pt>
              </c:numCache>
            </c:numRef>
          </c:val>
          <c:smooth val="0"/>
          <c:extLst>
            <c:ext xmlns:c16="http://schemas.microsoft.com/office/drawing/2014/chart" uri="{C3380CC4-5D6E-409C-BE32-E72D297353CC}">
              <c16:uniqueId val="{00000001-E91F-4E49-9DA0-9665DD4C7C5F}"/>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25137.7</c:v>
                </c:pt>
                <c:pt idx="1">
                  <c:v>9478.2999999999993</c:v>
                </c:pt>
                <c:pt idx="2">
                  <c:v>8695.4</c:v>
                </c:pt>
                <c:pt idx="3">
                  <c:v>25344</c:v>
                </c:pt>
                <c:pt idx="4">
                  <c:v>23908</c:v>
                </c:pt>
              </c:numCache>
            </c:numRef>
          </c:val>
          <c:extLst>
            <c:ext xmlns:c16="http://schemas.microsoft.com/office/drawing/2014/chart" uri="{C3380CC4-5D6E-409C-BE32-E72D297353CC}">
              <c16:uniqueId val="{00000000-5A02-494E-87DC-C7680D4F139B}"/>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5A02-494E-87DC-C7680D4F139B}"/>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85474</c:v>
                </c:pt>
                <c:pt idx="1">
                  <c:v>120143</c:v>
                </c:pt>
                <c:pt idx="2">
                  <c:v>118348</c:v>
                </c:pt>
                <c:pt idx="3">
                  <c:v>122307</c:v>
                </c:pt>
                <c:pt idx="4">
                  <c:v>131720</c:v>
                </c:pt>
              </c:numCache>
            </c:numRef>
          </c:val>
          <c:extLst>
            <c:ext xmlns:c16="http://schemas.microsoft.com/office/drawing/2014/chart" uri="{C3380CC4-5D6E-409C-BE32-E72D297353CC}">
              <c16:uniqueId val="{00000000-50AC-4973-AC14-499E3026712A}"/>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50AC-4973-AC14-499E3026712A}"/>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14.8</c:v>
                </c:pt>
                <c:pt idx="1">
                  <c:v>13.5</c:v>
                </c:pt>
                <c:pt idx="2">
                  <c:v>13</c:v>
                </c:pt>
                <c:pt idx="3">
                  <c:v>13.6</c:v>
                </c:pt>
                <c:pt idx="4">
                  <c:v>14.1</c:v>
                </c:pt>
              </c:numCache>
            </c:numRef>
          </c:val>
          <c:extLst>
            <c:ext xmlns:c16="http://schemas.microsoft.com/office/drawing/2014/chart" uri="{C3380CC4-5D6E-409C-BE32-E72D297353CC}">
              <c16:uniqueId val="{00000000-006F-418F-BF0B-D16EEFEA5B92}"/>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006F-418F-BF0B-D16EEFEA5B92}"/>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0.5</c:v>
                </c:pt>
                <c:pt idx="1">
                  <c:v>0.3</c:v>
                </c:pt>
                <c:pt idx="2">
                  <c:v>1.2</c:v>
                </c:pt>
                <c:pt idx="3">
                  <c:v>13</c:v>
                </c:pt>
                <c:pt idx="4">
                  <c:v>5.8</c:v>
                </c:pt>
              </c:numCache>
            </c:numRef>
          </c:val>
          <c:extLst>
            <c:ext xmlns:c16="http://schemas.microsoft.com/office/drawing/2014/chart" uri="{C3380CC4-5D6E-409C-BE32-E72D297353CC}">
              <c16:uniqueId val="{00000000-DD00-4C51-AD89-C1FE1278CED3}"/>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DD00-4C51-AD89-C1FE1278CED3}"/>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475.9</c:v>
                </c:pt>
                <c:pt idx="1">
                  <c:v>561.29999999999995</c:v>
                </c:pt>
                <c:pt idx="2">
                  <c:v>543.5</c:v>
                </c:pt>
                <c:pt idx="3">
                  <c:v>482.3</c:v>
                </c:pt>
                <c:pt idx="4">
                  <c:v>424.1</c:v>
                </c:pt>
              </c:numCache>
            </c:numRef>
          </c:val>
          <c:extLst>
            <c:ext xmlns:c16="http://schemas.microsoft.com/office/drawing/2014/chart" uri="{C3380CC4-5D6E-409C-BE32-E72D297353CC}">
              <c16:uniqueId val="{00000000-42AE-4F93-B660-BF53E9E5F95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42AE-4F93-B660-BF53E9E5F95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B29-420A-9FD9-D8C0802BC3F7}"/>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29-420A-9FD9-D8C0802BC3F7}"/>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368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368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368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368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368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368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368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368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368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369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369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369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369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369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369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369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369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369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369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370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3701"/>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3702"/>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3703"/>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3704"/>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3705"/>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3706"/>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3707"/>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3708"/>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3709"/>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3710"/>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3711"/>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3712"/>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3713"/>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3714"/>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3715"/>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3716"/>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3717"/>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3718"/>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3719"/>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3720"/>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3721"/>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3722"/>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3723"/>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3724"/>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3725"/>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3726"/>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3727"/>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3728"/>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E1" zoomScale="70" zoomScaleNormal="70" workbookViewId="0">
      <selection activeCell="AU13" sqref="AU13"/>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岩手県　北上市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269</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f>データ!V6</f>
        <v>66.400000000000006</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3763</v>
      </c>
      <c r="G15" s="171"/>
      <c r="H15" s="171">
        <f>データ!AM6</f>
        <v>3425</v>
      </c>
      <c r="I15" s="171"/>
      <c r="J15" s="171">
        <f>データ!AN6</f>
        <v>3299</v>
      </c>
      <c r="K15" s="171"/>
      <c r="L15" s="171">
        <f>データ!AO6</f>
        <v>3445</v>
      </c>
      <c r="M15" s="171"/>
      <c r="N15" s="172">
        <f>データ!AP6</f>
        <v>3581</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3763</v>
      </c>
      <c r="G16" s="177"/>
      <c r="H16" s="177">
        <f>データ!AR6</f>
        <v>3425</v>
      </c>
      <c r="I16" s="177"/>
      <c r="J16" s="177">
        <f>データ!AS6</f>
        <v>3299</v>
      </c>
      <c r="K16" s="177"/>
      <c r="L16" s="177">
        <f>データ!AT6</f>
        <v>3445</v>
      </c>
      <c r="M16" s="177"/>
      <c r="N16" s="166">
        <f>データ!AU6</f>
        <v>3581</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t="str">
        <f>データ!AV6</f>
        <v>-</v>
      </c>
      <c r="G19" s="180"/>
      <c r="H19" s="180"/>
      <c r="I19" s="180">
        <f>データ!AW6</f>
        <v>140811</v>
      </c>
      <c r="J19" s="180"/>
      <c r="K19" s="180"/>
      <c r="L19" s="180">
        <f>データ!AX6</f>
        <v>140811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85" t="s">
        <v>267</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6"/>
      <c r="C42" s="187"/>
      <c r="D42" s="187"/>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8"/>
      <c r="AL98" s="189"/>
      <c r="AM98" s="189"/>
      <c r="AN98" s="189"/>
      <c r="AO98" s="189"/>
      <c r="AP98" s="189"/>
      <c r="AQ98" s="190"/>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1" t="s">
        <v>268</v>
      </c>
      <c r="AL99" s="192"/>
      <c r="AM99" s="192"/>
      <c r="AN99" s="192"/>
      <c r="AO99" s="192"/>
      <c r="AP99" s="192"/>
      <c r="AQ99" s="19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4"/>
      <c r="AL100" s="192"/>
      <c r="AM100" s="192"/>
      <c r="AN100" s="192"/>
      <c r="AO100" s="192"/>
      <c r="AP100" s="192"/>
      <c r="AQ100" s="19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4"/>
      <c r="AL101" s="192"/>
      <c r="AM101" s="192"/>
      <c r="AN101" s="192"/>
      <c r="AO101" s="192"/>
      <c r="AP101" s="192"/>
      <c r="AQ101" s="19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4"/>
      <c r="AL102" s="192"/>
      <c r="AM102" s="192"/>
      <c r="AN102" s="192"/>
      <c r="AO102" s="192"/>
      <c r="AP102" s="192"/>
      <c r="AQ102" s="19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4"/>
      <c r="AL103" s="192"/>
      <c r="AM103" s="192"/>
      <c r="AN103" s="192"/>
      <c r="AO103" s="192"/>
      <c r="AP103" s="192"/>
      <c r="AQ103" s="19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4"/>
      <c r="AL104" s="192"/>
      <c r="AM104" s="192"/>
      <c r="AN104" s="192"/>
      <c r="AO104" s="192"/>
      <c r="AP104" s="192"/>
      <c r="AQ104" s="19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4"/>
      <c r="AL105" s="192"/>
      <c r="AM105" s="192"/>
      <c r="AN105" s="192"/>
      <c r="AO105" s="192"/>
      <c r="AP105" s="192"/>
      <c r="AQ105" s="19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4"/>
      <c r="AL106" s="192"/>
      <c r="AM106" s="192"/>
      <c r="AN106" s="192"/>
      <c r="AO106" s="192"/>
      <c r="AP106" s="192"/>
      <c r="AQ106" s="19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4"/>
      <c r="AL107" s="192"/>
      <c r="AM107" s="192"/>
      <c r="AN107" s="192"/>
      <c r="AO107" s="192"/>
      <c r="AP107" s="192"/>
      <c r="AQ107" s="19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4"/>
      <c r="AL108" s="192"/>
      <c r="AM108" s="192"/>
      <c r="AN108" s="192"/>
      <c r="AO108" s="192"/>
      <c r="AP108" s="192"/>
      <c r="AQ108" s="19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4"/>
      <c r="AL109" s="192"/>
      <c r="AM109" s="192"/>
      <c r="AN109" s="192"/>
      <c r="AO109" s="192"/>
      <c r="AP109" s="192"/>
      <c r="AQ109" s="19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4"/>
      <c r="AL110" s="192"/>
      <c r="AM110" s="192"/>
      <c r="AN110" s="192"/>
      <c r="AO110" s="192"/>
      <c r="AP110" s="192"/>
      <c r="AQ110" s="19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4"/>
      <c r="AL111" s="192"/>
      <c r="AM111" s="192"/>
      <c r="AN111" s="192"/>
      <c r="AO111" s="192"/>
      <c r="AP111" s="192"/>
      <c r="AQ111" s="19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4"/>
      <c r="AL112" s="192"/>
      <c r="AM112" s="192"/>
      <c r="AN112" s="192"/>
      <c r="AO112" s="192"/>
      <c r="AP112" s="192"/>
      <c r="AQ112" s="19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4"/>
      <c r="AL113" s="192"/>
      <c r="AM113" s="192"/>
      <c r="AN113" s="192"/>
      <c r="AO113" s="192"/>
      <c r="AP113" s="192"/>
      <c r="AQ113" s="19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4"/>
      <c r="AL114" s="192"/>
      <c r="AM114" s="192"/>
      <c r="AN114" s="192"/>
      <c r="AO114" s="192"/>
      <c r="AP114" s="192"/>
      <c r="AQ114" s="19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4"/>
      <c r="AL115" s="192"/>
      <c r="AM115" s="192"/>
      <c r="AN115" s="192"/>
      <c r="AO115" s="192"/>
      <c r="AP115" s="192"/>
      <c r="AQ115" s="19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4"/>
      <c r="AL116" s="192"/>
      <c r="AM116" s="192"/>
      <c r="AN116" s="192"/>
      <c r="AO116" s="192"/>
      <c r="AP116" s="192"/>
      <c r="AQ116" s="19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5"/>
      <c r="AL117" s="196"/>
      <c r="AM117" s="196"/>
      <c r="AN117" s="196"/>
      <c r="AO117" s="196"/>
      <c r="AP117" s="196"/>
      <c r="AQ117" s="197"/>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（最大出力合計2,889kW）</v>
      </c>
      <c r="D123" s="5" t="str">
        <f>データ!EX9</f>
        <v>（最大出力合計-kW）</v>
      </c>
      <c r="E123" s="5" t="str">
        <f>データ!GW9</f>
        <v>（最大出力合計-kW）</v>
      </c>
      <c r="F123" s="5" t="str">
        <f>データ!IV9</f>
        <v>（最大出力合計-kW）</v>
      </c>
      <c r="G123" s="5" t="str">
        <f>データ!KU9</f>
        <v>（最大出力合計2,889kW）</v>
      </c>
    </row>
  </sheetData>
  <sheetProtection algorithmName="SHA-512" hashValue="Leqbh8Jgb9ZTpTREsF5V/QjB2sFqy2DYLQ41TSdGERuRi3TWcJl4iU/Clo81i75BSRNu73Qh8ohc2H9xxOynLg==" saltValue="iQLFqVV/bcxQAOIFEfk3d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032069</v>
      </c>
      <c r="D6" s="67" t="str">
        <f t="shared" si="6"/>
        <v>47</v>
      </c>
      <c r="E6" s="67" t="str">
        <f t="shared" si="6"/>
        <v>04</v>
      </c>
      <c r="F6" s="67" t="str">
        <f t="shared" si="6"/>
        <v>0</v>
      </c>
      <c r="G6" s="67" t="str">
        <f t="shared" si="6"/>
        <v>000</v>
      </c>
      <c r="H6" s="67" t="str">
        <f t="shared" si="6"/>
        <v>岩手県　北上市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令和16年3月31日　北上第１ソーラー発電所</v>
      </c>
      <c r="S6" s="71" t="str">
        <f t="shared" si="6"/>
        <v>令和16年３月31日　北上第１ソーラー発電所</v>
      </c>
      <c r="T6" s="67" t="str">
        <f t="shared" si="6"/>
        <v>無</v>
      </c>
      <c r="U6" s="71" t="str">
        <f t="shared" si="6"/>
        <v>東北電力株式会社、合同会社北上新電力</v>
      </c>
      <c r="V6" s="68">
        <f t="shared" si="6"/>
        <v>66.400000000000006</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3763</v>
      </c>
      <c r="AM6" s="69">
        <f t="shared" si="6"/>
        <v>3425</v>
      </c>
      <c r="AN6" s="69">
        <f t="shared" si="6"/>
        <v>3299</v>
      </c>
      <c r="AO6" s="69">
        <f t="shared" si="6"/>
        <v>3445</v>
      </c>
      <c r="AP6" s="69">
        <f t="shared" si="6"/>
        <v>3581</v>
      </c>
      <c r="AQ6" s="69">
        <f t="shared" si="6"/>
        <v>3763</v>
      </c>
      <c r="AR6" s="69">
        <f t="shared" si="6"/>
        <v>3425</v>
      </c>
      <c r="AS6" s="69">
        <f t="shared" si="6"/>
        <v>3299</v>
      </c>
      <c r="AT6" s="69">
        <f t="shared" si="6"/>
        <v>3445</v>
      </c>
      <c r="AU6" s="69">
        <f t="shared" si="6"/>
        <v>3581</v>
      </c>
      <c r="AV6" s="69" t="str">
        <f t="shared" si="6"/>
        <v>-</v>
      </c>
      <c r="AW6" s="69">
        <f t="shared" si="6"/>
        <v>140811</v>
      </c>
      <c r="AX6" s="69">
        <f t="shared" si="6"/>
        <v>140811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t="s">
        <v>130</v>
      </c>
      <c r="P7" s="80">
        <v>2</v>
      </c>
      <c r="Q7" s="80" t="s">
        <v>130</v>
      </c>
      <c r="R7" s="81" t="s">
        <v>131</v>
      </c>
      <c r="S7" s="81" t="s">
        <v>132</v>
      </c>
      <c r="T7" s="82" t="s">
        <v>133</v>
      </c>
      <c r="U7" s="81" t="s">
        <v>134</v>
      </c>
      <c r="V7" s="78">
        <v>66.400000000000006</v>
      </c>
      <c r="W7" s="80" t="s">
        <v>130</v>
      </c>
      <c r="X7" s="80" t="s">
        <v>130</v>
      </c>
      <c r="Y7" s="80" t="s">
        <v>130</v>
      </c>
      <c r="Z7" s="80" t="s">
        <v>130</v>
      </c>
      <c r="AA7" s="80" t="s">
        <v>130</v>
      </c>
      <c r="AB7" s="80" t="s">
        <v>130</v>
      </c>
      <c r="AC7" s="80" t="s">
        <v>130</v>
      </c>
      <c r="AD7" s="80" t="s">
        <v>130</v>
      </c>
      <c r="AE7" s="80" t="s">
        <v>130</v>
      </c>
      <c r="AF7" s="80" t="s">
        <v>130</v>
      </c>
      <c r="AG7" s="80" t="s">
        <v>130</v>
      </c>
      <c r="AH7" s="80" t="s">
        <v>130</v>
      </c>
      <c r="AI7" s="80" t="s">
        <v>130</v>
      </c>
      <c r="AJ7" s="80" t="s">
        <v>130</v>
      </c>
      <c r="AK7" s="80" t="s">
        <v>130</v>
      </c>
      <c r="AL7" s="80">
        <v>3763</v>
      </c>
      <c r="AM7" s="80">
        <v>3425</v>
      </c>
      <c r="AN7" s="80">
        <v>3299</v>
      </c>
      <c r="AO7" s="80">
        <v>3445</v>
      </c>
      <c r="AP7" s="80">
        <v>3581</v>
      </c>
      <c r="AQ7" s="80">
        <v>3763</v>
      </c>
      <c r="AR7" s="80">
        <v>3425</v>
      </c>
      <c r="AS7" s="80">
        <v>3299</v>
      </c>
      <c r="AT7" s="80">
        <v>3445</v>
      </c>
      <c r="AU7" s="80">
        <v>3581</v>
      </c>
      <c r="AV7" s="80" t="s">
        <v>130</v>
      </c>
      <c r="AW7" s="80">
        <v>140811</v>
      </c>
      <c r="AX7" s="80">
        <v>140811</v>
      </c>
      <c r="AY7" s="83">
        <v>185.1</v>
      </c>
      <c r="AZ7" s="83">
        <v>455.9</v>
      </c>
      <c r="BA7" s="83">
        <v>167.7</v>
      </c>
      <c r="BB7" s="83">
        <v>170.5</v>
      </c>
      <c r="BC7" s="83">
        <v>183.1</v>
      </c>
      <c r="BD7" s="83">
        <v>118.8</v>
      </c>
      <c r="BE7" s="83">
        <v>88.8</v>
      </c>
      <c r="BF7" s="83">
        <v>121.3</v>
      </c>
      <c r="BG7" s="83">
        <v>123.2</v>
      </c>
      <c r="BH7" s="83">
        <v>134.69999999999999</v>
      </c>
      <c r="BI7" s="83">
        <v>100</v>
      </c>
      <c r="BJ7" s="83">
        <v>694.8</v>
      </c>
      <c r="BK7" s="83">
        <v>573.20000000000005</v>
      </c>
      <c r="BL7" s="83">
        <v>643.20000000000005</v>
      </c>
      <c r="BM7" s="83">
        <v>608.6</v>
      </c>
      <c r="BN7" s="83">
        <v>684.1</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25137.7</v>
      </c>
      <c r="CG7" s="83">
        <v>9478.2999999999993</v>
      </c>
      <c r="CH7" s="83">
        <v>8695.4</v>
      </c>
      <c r="CI7" s="83">
        <v>25344</v>
      </c>
      <c r="CJ7" s="83">
        <v>23908</v>
      </c>
      <c r="CK7" s="83">
        <v>18815.8</v>
      </c>
      <c r="CL7" s="83">
        <v>22847.9</v>
      </c>
      <c r="CM7" s="83">
        <v>19199</v>
      </c>
      <c r="CN7" s="83">
        <v>19830.400000000001</v>
      </c>
      <c r="CO7" s="83">
        <v>19066.3</v>
      </c>
      <c r="CP7" s="80">
        <v>85474</v>
      </c>
      <c r="CQ7" s="80">
        <v>120143</v>
      </c>
      <c r="CR7" s="80">
        <v>118348</v>
      </c>
      <c r="CS7" s="80">
        <v>122307</v>
      </c>
      <c r="CT7" s="80">
        <v>131720</v>
      </c>
      <c r="CU7" s="80">
        <v>37685</v>
      </c>
      <c r="CV7" s="80">
        <v>2390</v>
      </c>
      <c r="CW7" s="80">
        <v>32739</v>
      </c>
      <c r="CX7" s="80">
        <v>34140</v>
      </c>
      <c r="CY7" s="80">
        <v>33434</v>
      </c>
      <c r="CZ7" s="80">
        <v>2889</v>
      </c>
      <c r="DA7" s="83">
        <v>14.8</v>
      </c>
      <c r="DB7" s="83">
        <v>13.5</v>
      </c>
      <c r="DC7" s="83">
        <v>13</v>
      </c>
      <c r="DD7" s="83">
        <v>13.6</v>
      </c>
      <c r="DE7" s="83">
        <v>14.1</v>
      </c>
      <c r="DF7" s="83">
        <v>32.4</v>
      </c>
      <c r="DG7" s="83">
        <v>36.4</v>
      </c>
      <c r="DH7" s="83">
        <v>31.6</v>
      </c>
      <c r="DI7" s="83">
        <v>31.6</v>
      </c>
      <c r="DJ7" s="83">
        <v>30.1</v>
      </c>
      <c r="DK7" s="83">
        <v>0.5</v>
      </c>
      <c r="DL7" s="83">
        <v>0.3</v>
      </c>
      <c r="DM7" s="83">
        <v>1.2</v>
      </c>
      <c r="DN7" s="83">
        <v>13</v>
      </c>
      <c r="DO7" s="83">
        <v>5.8</v>
      </c>
      <c r="DP7" s="83">
        <v>10.1</v>
      </c>
      <c r="DQ7" s="83">
        <v>8.3000000000000007</v>
      </c>
      <c r="DR7" s="83">
        <v>7.1</v>
      </c>
      <c r="DS7" s="83">
        <v>7.3</v>
      </c>
      <c r="DT7" s="83">
        <v>5.4</v>
      </c>
      <c r="DU7" s="83">
        <v>475.9</v>
      </c>
      <c r="DV7" s="83">
        <v>561.29999999999995</v>
      </c>
      <c r="DW7" s="83">
        <v>543.5</v>
      </c>
      <c r="DX7" s="83">
        <v>482.3</v>
      </c>
      <c r="DY7" s="83">
        <v>424.1</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t="s">
        <v>130</v>
      </c>
      <c r="IX7" s="83" t="s">
        <v>130</v>
      </c>
      <c r="IY7" s="83" t="s">
        <v>130</v>
      </c>
      <c r="IZ7" s="83" t="s">
        <v>130</v>
      </c>
      <c r="JA7" s="83" t="s">
        <v>130</v>
      </c>
      <c r="JB7" s="83" t="s">
        <v>130</v>
      </c>
      <c r="JC7" s="83">
        <v>13.7</v>
      </c>
      <c r="JD7" s="83">
        <v>16.5</v>
      </c>
      <c r="JE7" s="83">
        <v>15</v>
      </c>
      <c r="JF7" s="83">
        <v>12.8</v>
      </c>
      <c r="JG7" s="83">
        <v>11.1</v>
      </c>
      <c r="JH7" s="83" t="s">
        <v>130</v>
      </c>
      <c r="JI7" s="83" t="s">
        <v>130</v>
      </c>
      <c r="JJ7" s="83" t="s">
        <v>130</v>
      </c>
      <c r="JK7" s="83" t="s">
        <v>130</v>
      </c>
      <c r="JL7" s="83" t="s">
        <v>130</v>
      </c>
      <c r="JM7" s="83">
        <v>40</v>
      </c>
      <c r="JN7" s="83">
        <v>39.700000000000003</v>
      </c>
      <c r="JO7" s="83">
        <v>37.5</v>
      </c>
      <c r="JP7" s="83">
        <v>37.299999999999997</v>
      </c>
      <c r="JQ7" s="83">
        <v>26</v>
      </c>
      <c r="JR7" s="83" t="s">
        <v>130</v>
      </c>
      <c r="JS7" s="83" t="s">
        <v>130</v>
      </c>
      <c r="JT7" s="83" t="s">
        <v>130</v>
      </c>
      <c r="JU7" s="83" t="s">
        <v>130</v>
      </c>
      <c r="JV7" s="83" t="s">
        <v>130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96</v>
      </c>
      <c r="KR7" s="83">
        <v>97.5</v>
      </c>
      <c r="KS7" s="83">
        <v>96.6</v>
      </c>
      <c r="KT7" s="83">
        <v>84</v>
      </c>
      <c r="KU7" s="83">
        <v>95.9</v>
      </c>
      <c r="KV7" s="80">
        <v>2889</v>
      </c>
      <c r="KW7" s="83">
        <v>14.8</v>
      </c>
      <c r="KX7" s="83">
        <v>13.5</v>
      </c>
      <c r="KY7" s="83">
        <v>13</v>
      </c>
      <c r="KZ7" s="83">
        <v>13.6</v>
      </c>
      <c r="LA7" s="83">
        <v>14.1</v>
      </c>
      <c r="LB7" s="83">
        <v>12</v>
      </c>
      <c r="LC7" s="83">
        <v>14.5</v>
      </c>
      <c r="LD7" s="83">
        <v>14.9</v>
      </c>
      <c r="LE7" s="83">
        <v>15.3</v>
      </c>
      <c r="LF7" s="83">
        <v>14.9</v>
      </c>
      <c r="LG7" s="83">
        <v>0.5</v>
      </c>
      <c r="LH7" s="83">
        <v>0.3</v>
      </c>
      <c r="LI7" s="83">
        <v>1.2</v>
      </c>
      <c r="LJ7" s="83">
        <v>13</v>
      </c>
      <c r="LK7" s="83">
        <v>5.8</v>
      </c>
      <c r="LL7" s="83">
        <v>0.3</v>
      </c>
      <c r="LM7" s="83">
        <v>0.3</v>
      </c>
      <c r="LN7" s="83">
        <v>0.3</v>
      </c>
      <c r="LO7" s="83">
        <v>0.7</v>
      </c>
      <c r="LP7" s="83">
        <v>0.4</v>
      </c>
      <c r="LQ7" s="83">
        <v>475.9</v>
      </c>
      <c r="LR7" s="83">
        <v>561.29999999999995</v>
      </c>
      <c r="LS7" s="83">
        <v>543.5</v>
      </c>
      <c r="LT7" s="83">
        <v>482.3</v>
      </c>
      <c r="LU7" s="83">
        <v>424.1</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2</v>
      </c>
      <c r="NH7" s="83">
        <v>2</v>
      </c>
      <c r="NI7" s="83">
        <v>2</v>
      </c>
      <c r="NJ7" s="83">
        <v>2</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（最大出力合計2,889kW）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（最大出力合計2,889kW）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185.1</v>
      </c>
      <c r="AZ11" s="95">
        <f>AZ7</f>
        <v>455.9</v>
      </c>
      <c r="BA11" s="95">
        <f>BA7</f>
        <v>167.7</v>
      </c>
      <c r="BB11" s="95">
        <f>BB7</f>
        <v>170.5</v>
      </c>
      <c r="BC11" s="95">
        <f>BC7</f>
        <v>183.1</v>
      </c>
      <c r="BD11" s="84"/>
      <c r="BE11" s="84"/>
      <c r="BF11" s="84"/>
      <c r="BG11" s="84"/>
      <c r="BH11" s="84"/>
      <c r="BI11" s="94" t="s">
        <v>144</v>
      </c>
      <c r="BJ11" s="95">
        <f>BJ7</f>
        <v>694.8</v>
      </c>
      <c r="BK11" s="95">
        <f>BK7</f>
        <v>573.20000000000005</v>
      </c>
      <c r="BL11" s="95">
        <f>BL7</f>
        <v>643.20000000000005</v>
      </c>
      <c r="BM11" s="95">
        <f>BM7</f>
        <v>608.6</v>
      </c>
      <c r="BN11" s="95">
        <f>BN7</f>
        <v>684.1</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145</v>
      </c>
      <c r="CF11" s="95">
        <f>CF7</f>
        <v>25137.7</v>
      </c>
      <c r="CG11" s="95">
        <f>CG7</f>
        <v>9478.2999999999993</v>
      </c>
      <c r="CH11" s="95">
        <f>CH7</f>
        <v>8695.4</v>
      </c>
      <c r="CI11" s="95">
        <f>CI7</f>
        <v>25344</v>
      </c>
      <c r="CJ11" s="95">
        <f>CJ7</f>
        <v>23908</v>
      </c>
      <c r="CK11" s="84"/>
      <c r="CL11" s="84"/>
      <c r="CM11" s="84"/>
      <c r="CN11" s="84"/>
      <c r="CO11" s="94" t="s">
        <v>145</v>
      </c>
      <c r="CP11" s="96">
        <f>CP7</f>
        <v>85474</v>
      </c>
      <c r="CQ11" s="96">
        <f>CQ7</f>
        <v>120143</v>
      </c>
      <c r="CR11" s="96">
        <f>CR7</f>
        <v>118348</v>
      </c>
      <c r="CS11" s="96">
        <f>CS7</f>
        <v>122307</v>
      </c>
      <c r="CT11" s="96">
        <f>CT7</f>
        <v>131720</v>
      </c>
      <c r="CU11" s="84"/>
      <c r="CV11" s="84"/>
      <c r="CW11" s="84"/>
      <c r="CX11" s="84"/>
      <c r="CY11" s="84"/>
      <c r="CZ11" s="94" t="s">
        <v>144</v>
      </c>
      <c r="DA11" s="95">
        <f>DA7</f>
        <v>14.8</v>
      </c>
      <c r="DB11" s="95">
        <f>DB7</f>
        <v>13.5</v>
      </c>
      <c r="DC11" s="95">
        <f>DC7</f>
        <v>13</v>
      </c>
      <c r="DD11" s="95">
        <f>DD7</f>
        <v>13.6</v>
      </c>
      <c r="DE11" s="95">
        <f>DE7</f>
        <v>14.1</v>
      </c>
      <c r="DF11" s="84"/>
      <c r="DG11" s="84"/>
      <c r="DH11" s="84"/>
      <c r="DI11" s="84"/>
      <c r="DJ11" s="94" t="s">
        <v>144</v>
      </c>
      <c r="DK11" s="95">
        <f>DK7</f>
        <v>0.5</v>
      </c>
      <c r="DL11" s="95">
        <f>DL7</f>
        <v>0.3</v>
      </c>
      <c r="DM11" s="95">
        <f>DM7</f>
        <v>1.2</v>
      </c>
      <c r="DN11" s="95">
        <f>DN7</f>
        <v>13</v>
      </c>
      <c r="DO11" s="95">
        <f>DO7</f>
        <v>5.8</v>
      </c>
      <c r="DP11" s="84"/>
      <c r="DQ11" s="84"/>
      <c r="DR11" s="84"/>
      <c r="DS11" s="84"/>
      <c r="DT11" s="94" t="s">
        <v>144</v>
      </c>
      <c r="DU11" s="95">
        <f>DU7</f>
        <v>475.9</v>
      </c>
      <c r="DV11" s="95">
        <f>DV7</f>
        <v>561.29999999999995</v>
      </c>
      <c r="DW11" s="95">
        <f>DW7</f>
        <v>543.5</v>
      </c>
      <c r="DX11" s="95">
        <f>DX7</f>
        <v>482.3</v>
      </c>
      <c r="DY11" s="95">
        <f>DY7</f>
        <v>424.1</v>
      </c>
      <c r="DZ11" s="84"/>
      <c r="EA11" s="84"/>
      <c r="EB11" s="84"/>
      <c r="EC11" s="84"/>
      <c r="ED11" s="94" t="s">
        <v>145</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145</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144</v>
      </c>
      <c r="FT11" s="95" t="str">
        <f>FT7</f>
        <v>-</v>
      </c>
      <c r="FU11" s="95" t="str">
        <f>FU7</f>
        <v>-</v>
      </c>
      <c r="FV11" s="95" t="str">
        <f>FV7</f>
        <v>-</v>
      </c>
      <c r="FW11" s="95" t="str">
        <f>FW7</f>
        <v>-</v>
      </c>
      <c r="FX11" s="95" t="str">
        <f>FX7</f>
        <v>-</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t="str">
        <f>GR7</f>
        <v>-</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145</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14.8</v>
      </c>
      <c r="KX11" s="95">
        <f>KX7</f>
        <v>13.5</v>
      </c>
      <c r="KY11" s="95">
        <f>KY7</f>
        <v>13</v>
      </c>
      <c r="KZ11" s="95">
        <f>KZ7</f>
        <v>13.6</v>
      </c>
      <c r="LA11" s="95">
        <f>LA7</f>
        <v>14.1</v>
      </c>
      <c r="LB11" s="84"/>
      <c r="LC11" s="84"/>
      <c r="LD11" s="84"/>
      <c r="LE11" s="84"/>
      <c r="LF11" s="94" t="s">
        <v>145</v>
      </c>
      <c r="LG11" s="95">
        <f>LG7</f>
        <v>0.5</v>
      </c>
      <c r="LH11" s="95">
        <f>LH7</f>
        <v>0.3</v>
      </c>
      <c r="LI11" s="95">
        <f>LI7</f>
        <v>1.2</v>
      </c>
      <c r="LJ11" s="95">
        <f>LJ7</f>
        <v>13</v>
      </c>
      <c r="LK11" s="95">
        <f>LK7</f>
        <v>5.8</v>
      </c>
      <c r="LL11" s="84"/>
      <c r="LM11" s="84"/>
      <c r="LN11" s="84"/>
      <c r="LO11" s="84"/>
      <c r="LP11" s="94" t="s">
        <v>145</v>
      </c>
      <c r="LQ11" s="95">
        <f>LQ7</f>
        <v>475.9</v>
      </c>
      <c r="LR11" s="95">
        <f>LR7</f>
        <v>561.29999999999995</v>
      </c>
      <c r="LS11" s="95">
        <f>LS7</f>
        <v>543.5</v>
      </c>
      <c r="LT11" s="95">
        <f>LT7</f>
        <v>482.3</v>
      </c>
      <c r="LU11" s="95">
        <f>LU7</f>
        <v>424.1</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146</v>
      </c>
      <c r="AY12" s="95">
        <f>BD7</f>
        <v>118.8</v>
      </c>
      <c r="AZ12" s="95">
        <f>BE7</f>
        <v>88.8</v>
      </c>
      <c r="BA12" s="95">
        <f>BF7</f>
        <v>121.3</v>
      </c>
      <c r="BB12" s="95">
        <f>BG7</f>
        <v>123.2</v>
      </c>
      <c r="BC12" s="95">
        <f>BH7</f>
        <v>134.69999999999999</v>
      </c>
      <c r="BD12" s="84"/>
      <c r="BE12" s="84"/>
      <c r="BF12" s="84"/>
      <c r="BG12" s="84"/>
      <c r="BH12" s="84"/>
      <c r="BI12" s="94" t="s">
        <v>146</v>
      </c>
      <c r="BJ12" s="95">
        <f>BO7</f>
        <v>255.4</v>
      </c>
      <c r="BK12" s="95">
        <f>BP7</f>
        <v>269.8</v>
      </c>
      <c r="BL12" s="95">
        <f>BQ7</f>
        <v>247.9</v>
      </c>
      <c r="BM12" s="95">
        <f>BR7</f>
        <v>240.1</v>
      </c>
      <c r="BN12" s="95">
        <f>BS7</f>
        <v>255.5</v>
      </c>
      <c r="BO12" s="84"/>
      <c r="BP12" s="84"/>
      <c r="BQ12" s="84"/>
      <c r="BR12" s="84"/>
      <c r="BS12" s="84"/>
      <c r="BT12" s="94" t="s">
        <v>146</v>
      </c>
      <c r="BU12" s="95" t="str">
        <f>BZ7</f>
        <v>-</v>
      </c>
      <c r="BV12" s="95" t="str">
        <f>CA7</f>
        <v>-</v>
      </c>
      <c r="BW12" s="95" t="str">
        <f>CB7</f>
        <v>-</v>
      </c>
      <c r="BX12" s="95" t="str">
        <f>CC7</f>
        <v>-</v>
      </c>
      <c r="BY12" s="95" t="str">
        <f>CD7</f>
        <v>-</v>
      </c>
      <c r="BZ12" s="84"/>
      <c r="CA12" s="84"/>
      <c r="CB12" s="84"/>
      <c r="CC12" s="84"/>
      <c r="CD12" s="84"/>
      <c r="CE12" s="94" t="s">
        <v>146</v>
      </c>
      <c r="CF12" s="95">
        <f>CK7</f>
        <v>18815.8</v>
      </c>
      <c r="CG12" s="95">
        <f>CL7</f>
        <v>22847.9</v>
      </c>
      <c r="CH12" s="95">
        <f>CM7</f>
        <v>19199</v>
      </c>
      <c r="CI12" s="95">
        <f>CN7</f>
        <v>19830.400000000001</v>
      </c>
      <c r="CJ12" s="95">
        <f>CO7</f>
        <v>19066.3</v>
      </c>
      <c r="CK12" s="84"/>
      <c r="CL12" s="84"/>
      <c r="CM12" s="84"/>
      <c r="CN12" s="84"/>
      <c r="CO12" s="94" t="s">
        <v>146</v>
      </c>
      <c r="CP12" s="96">
        <f>CU7</f>
        <v>37685</v>
      </c>
      <c r="CQ12" s="96">
        <f>CV7</f>
        <v>2390</v>
      </c>
      <c r="CR12" s="96">
        <f>CW7</f>
        <v>32739</v>
      </c>
      <c r="CS12" s="96">
        <f>CX7</f>
        <v>34140</v>
      </c>
      <c r="CT12" s="96">
        <f>CY7</f>
        <v>33434</v>
      </c>
      <c r="CU12" s="84"/>
      <c r="CV12" s="84"/>
      <c r="CW12" s="84"/>
      <c r="CX12" s="84"/>
      <c r="CY12" s="84"/>
      <c r="CZ12" s="94" t="s">
        <v>146</v>
      </c>
      <c r="DA12" s="95">
        <f>DF7</f>
        <v>32.4</v>
      </c>
      <c r="DB12" s="95">
        <f>DG7</f>
        <v>36.4</v>
      </c>
      <c r="DC12" s="95">
        <f>DH7</f>
        <v>31.6</v>
      </c>
      <c r="DD12" s="95">
        <f>DI7</f>
        <v>31.6</v>
      </c>
      <c r="DE12" s="95">
        <f>DJ7</f>
        <v>30.1</v>
      </c>
      <c r="DF12" s="84"/>
      <c r="DG12" s="84"/>
      <c r="DH12" s="84"/>
      <c r="DI12" s="84"/>
      <c r="DJ12" s="94" t="s">
        <v>146</v>
      </c>
      <c r="DK12" s="95">
        <f>DP7</f>
        <v>10.1</v>
      </c>
      <c r="DL12" s="95">
        <f>DQ7</f>
        <v>8.3000000000000007</v>
      </c>
      <c r="DM12" s="95">
        <f>DR7</f>
        <v>7.1</v>
      </c>
      <c r="DN12" s="95">
        <f>DS7</f>
        <v>7.3</v>
      </c>
      <c r="DO12" s="95">
        <f>DT7</f>
        <v>5.4</v>
      </c>
      <c r="DP12" s="84"/>
      <c r="DQ12" s="84"/>
      <c r="DR12" s="84"/>
      <c r="DS12" s="84"/>
      <c r="DT12" s="94" t="s">
        <v>147</v>
      </c>
      <c r="DU12" s="95">
        <f>DZ7</f>
        <v>106.3</v>
      </c>
      <c r="DV12" s="95">
        <f>EA7</f>
        <v>110.5</v>
      </c>
      <c r="DW12" s="95">
        <f>EB7</f>
        <v>156.5</v>
      </c>
      <c r="DX12" s="95">
        <f>EC7</f>
        <v>157.6</v>
      </c>
      <c r="DY12" s="95">
        <f>ED7</f>
        <v>173.7</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146</v>
      </c>
      <c r="EO12" s="95">
        <f>ET7</f>
        <v>71</v>
      </c>
      <c r="EP12" s="95">
        <f>EU7</f>
        <v>74.2</v>
      </c>
      <c r="EQ12" s="95">
        <f>EV7</f>
        <v>86.8</v>
      </c>
      <c r="ER12" s="95">
        <f>EW7</f>
        <v>82.8</v>
      </c>
      <c r="ES12" s="95">
        <f>EX7</f>
        <v>82.6</v>
      </c>
      <c r="ET12" s="84"/>
      <c r="EU12" s="84"/>
      <c r="EV12" s="84"/>
      <c r="EW12" s="84"/>
      <c r="EX12" s="84"/>
      <c r="EY12" s="94" t="s">
        <v>146</v>
      </c>
      <c r="EZ12" s="95" t="str">
        <f>IF($EZ$8,FE7,"-")</f>
        <v>-</v>
      </c>
      <c r="FA12" s="95" t="str">
        <f>IF($EZ$8,FF7,"-")</f>
        <v>-</v>
      </c>
      <c r="FB12" s="95" t="str">
        <f>IF($EZ$8,FG7,"-")</f>
        <v>-</v>
      </c>
      <c r="FC12" s="95" t="str">
        <f>IF($EZ$8,FH7,"-")</f>
        <v>-</v>
      </c>
      <c r="FD12" s="95" t="str">
        <f>IF($EZ$8,FI7,"-")</f>
        <v>-</v>
      </c>
      <c r="FE12" s="84"/>
      <c r="FF12" s="84"/>
      <c r="FG12" s="84"/>
      <c r="FH12" s="84"/>
      <c r="FI12" s="94" t="s">
        <v>146</v>
      </c>
      <c r="FJ12" s="95" t="str">
        <f>IF($FJ$8,FO7,"-")</f>
        <v>-</v>
      </c>
      <c r="FK12" s="95" t="str">
        <f>IF($FJ$8,FP7,"-")</f>
        <v>-</v>
      </c>
      <c r="FL12" s="95" t="str">
        <f>IF($FJ$8,FQ7,"-")</f>
        <v>-</v>
      </c>
      <c r="FM12" s="95" t="str">
        <f>IF($FJ$8,FR7,"-")</f>
        <v>-</v>
      </c>
      <c r="FN12" s="95" t="str">
        <f>IF($FJ$8,FS7,"-")</f>
        <v>-</v>
      </c>
      <c r="FO12" s="84"/>
      <c r="FP12" s="84"/>
      <c r="FQ12" s="84"/>
      <c r="FR12" s="84"/>
      <c r="FS12" s="94" t="s">
        <v>146</v>
      </c>
      <c r="FT12" s="95" t="str">
        <f>IF($FT$8,FY7,"-")</f>
        <v>-</v>
      </c>
      <c r="FU12" s="95" t="str">
        <f>IF($FT$8,FZ7,"-")</f>
        <v>-</v>
      </c>
      <c r="FV12" s="95" t="str">
        <f>IF($FT$8,GA7,"-")</f>
        <v>-</v>
      </c>
      <c r="FW12" s="95" t="str">
        <f>IF($FT$8,GB7,"-")</f>
        <v>-</v>
      </c>
      <c r="FX12" s="95" t="str">
        <f>IF($FT$8,GC7,"-")</f>
        <v>-</v>
      </c>
      <c r="FY12" s="84"/>
      <c r="FZ12" s="84"/>
      <c r="GA12" s="84"/>
      <c r="GB12" s="84"/>
      <c r="GC12" s="94" t="s">
        <v>146</v>
      </c>
      <c r="GD12" s="95" t="str">
        <f>IF($GD$8,GI7,"-")</f>
        <v>-</v>
      </c>
      <c r="GE12" s="95" t="str">
        <f>IF($GD$8,GJ7,"-")</f>
        <v>-</v>
      </c>
      <c r="GF12" s="95" t="str">
        <f>IF($GD$8,GK7,"-")</f>
        <v>-</v>
      </c>
      <c r="GG12" s="95" t="str">
        <f>IF($GD$8,GL7,"-")</f>
        <v>-</v>
      </c>
      <c r="GH12" s="95" t="str">
        <f>IF($GD$8,GM7,"-")</f>
        <v>-</v>
      </c>
      <c r="GI12" s="84"/>
      <c r="GJ12" s="84"/>
      <c r="GK12" s="84"/>
      <c r="GL12" s="84"/>
      <c r="GM12" s="94" t="s">
        <v>146</v>
      </c>
      <c r="GN12" s="95" t="str">
        <f>IF($GN$8,GS7,"-")</f>
        <v>-</v>
      </c>
      <c r="GO12" s="95" t="str">
        <f>IF($GN$8,GT7,"-")</f>
        <v>-</v>
      </c>
      <c r="GP12" s="95" t="str">
        <f>IF($GN$8,GU7,"-")</f>
        <v>-</v>
      </c>
      <c r="GQ12" s="95" t="str">
        <f>IF($GN$8,GV7,"-")</f>
        <v>-</v>
      </c>
      <c r="GR12" s="95" t="str">
        <f>IF($GN$8,GW7,"-")</f>
        <v>-</v>
      </c>
      <c r="GS12" s="84"/>
      <c r="GT12" s="84"/>
      <c r="GU12" s="84"/>
      <c r="GV12" s="84"/>
      <c r="GW12" s="84"/>
      <c r="GX12" s="94" t="s">
        <v>146</v>
      </c>
      <c r="GY12" s="95" t="str">
        <f>IF($GY$8,HD7,"-")</f>
        <v>-</v>
      </c>
      <c r="GZ12" s="95" t="str">
        <f>IF($GY$8,HE7,"-")</f>
        <v>-</v>
      </c>
      <c r="HA12" s="95" t="str">
        <f>IF($GY$8,HF7,"-")</f>
        <v>-</v>
      </c>
      <c r="HB12" s="95" t="str">
        <f>IF($GY$8,HG7,"-")</f>
        <v>-</v>
      </c>
      <c r="HC12" s="95" t="str">
        <f>IF($GY$8,HH7,"-")</f>
        <v>-</v>
      </c>
      <c r="HD12" s="84"/>
      <c r="HE12" s="84"/>
      <c r="HF12" s="84"/>
      <c r="HG12" s="84"/>
      <c r="HH12" s="94" t="s">
        <v>148</v>
      </c>
      <c r="HI12" s="95" t="str">
        <f>IF($HI$8,HN7,"-")</f>
        <v>-</v>
      </c>
      <c r="HJ12" s="95" t="str">
        <f>IF($HI$8,HO7,"-")</f>
        <v>-</v>
      </c>
      <c r="HK12" s="95" t="str">
        <f>IF($HI$8,HP7,"-")</f>
        <v>-</v>
      </c>
      <c r="HL12" s="95" t="str">
        <f>IF($HI$8,HQ7,"-")</f>
        <v>-</v>
      </c>
      <c r="HM12" s="95" t="str">
        <f>IF($HI$8,HR7,"-")</f>
        <v>-</v>
      </c>
      <c r="HN12" s="84"/>
      <c r="HO12" s="84"/>
      <c r="HP12" s="84"/>
      <c r="HQ12" s="84"/>
      <c r="HR12" s="94" t="s">
        <v>146</v>
      </c>
      <c r="HS12" s="95" t="str">
        <f>IF($HS$8,HX7,"-")</f>
        <v>-</v>
      </c>
      <c r="HT12" s="95" t="str">
        <f>IF($HS$8,HY7,"-")</f>
        <v>-</v>
      </c>
      <c r="HU12" s="95" t="str">
        <f>IF($HS$8,HZ7,"-")</f>
        <v>-</v>
      </c>
      <c r="HV12" s="95" t="str">
        <f>IF($HS$8,IA7,"-")</f>
        <v>-</v>
      </c>
      <c r="HW12" s="95" t="str">
        <f>IF($HS$8,IB7,"-")</f>
        <v>-</v>
      </c>
      <c r="HX12" s="84"/>
      <c r="HY12" s="84"/>
      <c r="HZ12" s="84"/>
      <c r="IA12" s="84"/>
      <c r="IB12" s="94" t="s">
        <v>146</v>
      </c>
      <c r="IC12" s="95" t="str">
        <f>IF($IC$8,IH7,"-")</f>
        <v>-</v>
      </c>
      <c r="ID12" s="95" t="str">
        <f>IF($IC$8,II7,"-")</f>
        <v>-</v>
      </c>
      <c r="IE12" s="95" t="str">
        <f>IF($IC$8,IJ7,"-")</f>
        <v>-</v>
      </c>
      <c r="IF12" s="95" t="str">
        <f>IF($IC$8,IK7,"-")</f>
        <v>-</v>
      </c>
      <c r="IG12" s="95" t="str">
        <f>IF($IC$8,IL7,"-")</f>
        <v>-</v>
      </c>
      <c r="IH12" s="84"/>
      <c r="II12" s="84"/>
      <c r="IJ12" s="84"/>
      <c r="IK12" s="84"/>
      <c r="IL12" s="94" t="s">
        <v>146</v>
      </c>
      <c r="IM12" s="95" t="str">
        <f>IF($IM$8,IR7,"-")</f>
        <v>-</v>
      </c>
      <c r="IN12" s="95" t="str">
        <f>IF($IM$8,IS7,"-")</f>
        <v>-</v>
      </c>
      <c r="IO12" s="95" t="str">
        <f>IF($IM$8,IT7,"-")</f>
        <v>-</v>
      </c>
      <c r="IP12" s="95" t="str">
        <f>IF($IM$8,IU7,"-")</f>
        <v>-</v>
      </c>
      <c r="IQ12" s="95" t="str">
        <f>IF($IM$8,IV7,"-")</f>
        <v>-</v>
      </c>
      <c r="IR12" s="84"/>
      <c r="IS12" s="84"/>
      <c r="IT12" s="84"/>
      <c r="IU12" s="84"/>
      <c r="IV12" s="84"/>
      <c r="IW12" s="94" t="s">
        <v>146</v>
      </c>
      <c r="IX12" s="95" t="str">
        <f>IF($IX$8,JC7,"-")</f>
        <v>-</v>
      </c>
      <c r="IY12" s="95" t="str">
        <f>IF($IX$8,JD7,"-")</f>
        <v>-</v>
      </c>
      <c r="IZ12" s="95" t="str">
        <f>IF($IX$8,JE7,"-")</f>
        <v>-</v>
      </c>
      <c r="JA12" s="95" t="str">
        <f>IF($IX$8,JF7,"-")</f>
        <v>-</v>
      </c>
      <c r="JB12" s="95" t="str">
        <f>IF($IX$8,JG7,"-")</f>
        <v>-</v>
      </c>
      <c r="JC12" s="84"/>
      <c r="JD12" s="84"/>
      <c r="JE12" s="84"/>
      <c r="JF12" s="84"/>
      <c r="JG12" s="94" t="s">
        <v>146</v>
      </c>
      <c r="JH12" s="95" t="str">
        <f>IF($JH$8,JM7,"-")</f>
        <v>-</v>
      </c>
      <c r="JI12" s="95" t="str">
        <f>IF($JH$8,JN7,"-")</f>
        <v>-</v>
      </c>
      <c r="JJ12" s="95" t="str">
        <f>IF($JH$8,JO7,"-")</f>
        <v>-</v>
      </c>
      <c r="JK12" s="95" t="str">
        <f>IF($JH$8,JP7,"-")</f>
        <v>-</v>
      </c>
      <c r="JL12" s="95" t="str">
        <f>IF($JH$8,JQ7,"-")</f>
        <v>-</v>
      </c>
      <c r="JM12" s="84"/>
      <c r="JN12" s="84"/>
      <c r="JO12" s="84"/>
      <c r="JP12" s="84"/>
      <c r="JQ12" s="94" t="s">
        <v>146</v>
      </c>
      <c r="JR12" s="95" t="str">
        <f>IF($JR$8,JW7,"-")</f>
        <v>-</v>
      </c>
      <c r="JS12" s="95" t="str">
        <f>IF($JR$8,JX7,"-")</f>
        <v>-</v>
      </c>
      <c r="JT12" s="95" t="str">
        <f>IF($JR$8,JY7,"-")</f>
        <v>-</v>
      </c>
      <c r="JU12" s="95" t="str">
        <f>IF($JR$8,JZ7,"-")</f>
        <v>-</v>
      </c>
      <c r="JV12" s="95" t="str">
        <f>IF($JR$8,KA7,"-")</f>
        <v>-</v>
      </c>
      <c r="JW12" s="84"/>
      <c r="JX12" s="84"/>
      <c r="JY12" s="84"/>
      <c r="JZ12" s="84"/>
      <c r="KA12" s="94" t="s">
        <v>148</v>
      </c>
      <c r="KB12" s="95" t="str">
        <f>IF($KB$8,KG7,"-")</f>
        <v>-</v>
      </c>
      <c r="KC12" s="95" t="str">
        <f>IF($KB$8,KH7,"-")</f>
        <v>-</v>
      </c>
      <c r="KD12" s="95" t="str">
        <f>IF($KB$8,KI7,"-")</f>
        <v>-</v>
      </c>
      <c r="KE12" s="95" t="str">
        <f>IF($KB$8,KJ7,"-")</f>
        <v>-</v>
      </c>
      <c r="KF12" s="95" t="str">
        <f>IF($KB$8,KK7,"-")</f>
        <v>-</v>
      </c>
      <c r="KG12" s="84"/>
      <c r="KH12" s="84"/>
      <c r="KI12" s="84"/>
      <c r="KJ12" s="84"/>
      <c r="KK12" s="94" t="s">
        <v>146</v>
      </c>
      <c r="KL12" s="95" t="str">
        <f>IF($KL$8,KQ7,"-")</f>
        <v>-</v>
      </c>
      <c r="KM12" s="95" t="str">
        <f>IF($KL$8,KR7,"-")</f>
        <v>-</v>
      </c>
      <c r="KN12" s="95" t="str">
        <f>IF($KL$8,KS7,"-")</f>
        <v>-</v>
      </c>
      <c r="KO12" s="95" t="str">
        <f>IF($KL$8,KT7,"-")</f>
        <v>-</v>
      </c>
      <c r="KP12" s="95" t="str">
        <f>IF($KL$8,KU7,"-")</f>
        <v>-</v>
      </c>
      <c r="KQ12" s="84"/>
      <c r="KR12" s="84"/>
      <c r="KS12" s="84"/>
      <c r="KT12" s="84"/>
      <c r="KU12" s="84"/>
      <c r="KV12" s="94" t="s">
        <v>148</v>
      </c>
      <c r="KW12" s="95">
        <f>IF($KW$8,LB7,"-")</f>
        <v>12</v>
      </c>
      <c r="KX12" s="95">
        <f>IF($KW$8,LC7,"-")</f>
        <v>14.5</v>
      </c>
      <c r="KY12" s="95">
        <f>IF($KW$8,LD7,"-")</f>
        <v>14.9</v>
      </c>
      <c r="KZ12" s="95">
        <f>IF($KW$8,LE7,"-")</f>
        <v>15.3</v>
      </c>
      <c r="LA12" s="95">
        <f>IF($KW$8,LF7,"-")</f>
        <v>14.9</v>
      </c>
      <c r="LB12" s="84"/>
      <c r="LC12" s="84"/>
      <c r="LD12" s="84"/>
      <c r="LE12" s="84"/>
      <c r="LF12" s="94" t="s">
        <v>146</v>
      </c>
      <c r="LG12" s="95">
        <f>IF($LG$8,LL7,"-")</f>
        <v>0.3</v>
      </c>
      <c r="LH12" s="95">
        <f>IF($LG$8,LM7,"-")</f>
        <v>0.3</v>
      </c>
      <c r="LI12" s="95">
        <f>IF($LG$8,LN7,"-")</f>
        <v>0.3</v>
      </c>
      <c r="LJ12" s="95">
        <f>IF($LG$8,LO7,"-")</f>
        <v>0.7</v>
      </c>
      <c r="LK12" s="95">
        <f>IF($LG$8,LP7,"-")</f>
        <v>0.4</v>
      </c>
      <c r="LL12" s="84"/>
      <c r="LM12" s="84"/>
      <c r="LN12" s="84"/>
      <c r="LO12" s="84"/>
      <c r="LP12" s="94" t="s">
        <v>146</v>
      </c>
      <c r="LQ12" s="95">
        <f>IF($LQ$8,LV7,"-")</f>
        <v>207.5</v>
      </c>
      <c r="LR12" s="95">
        <f>IF($LQ$8,LW7,"-")</f>
        <v>189.5</v>
      </c>
      <c r="LS12" s="95">
        <f>IF($LQ$8,LX7,"-")</f>
        <v>172</v>
      </c>
      <c r="LT12" s="95">
        <f>IF($LQ$8,LY7,"-")</f>
        <v>151.69999999999999</v>
      </c>
      <c r="LU12" s="95">
        <f>IF($LQ$8,LZ7,"-")</f>
        <v>138.1</v>
      </c>
      <c r="LV12" s="84"/>
      <c r="LW12" s="84"/>
      <c r="LX12" s="84"/>
      <c r="LY12" s="84"/>
      <c r="LZ12" s="94" t="s">
        <v>146</v>
      </c>
      <c r="MA12" s="95" t="str">
        <f>IF($MA$8,MF7,"-")</f>
        <v>-</v>
      </c>
      <c r="MB12" s="95" t="str">
        <f>IF($MA$8,MG7,"-")</f>
        <v>-</v>
      </c>
      <c r="MC12" s="95" t="str">
        <f>IF($MA$8,MH7,"-")</f>
        <v>-</v>
      </c>
      <c r="MD12" s="95" t="str">
        <f>IF($MA$8,MI7,"-")</f>
        <v>-</v>
      </c>
      <c r="ME12" s="95" t="str">
        <f>IF($MA$8,MJ7,"-")</f>
        <v>-</v>
      </c>
      <c r="MF12" s="84"/>
      <c r="MG12" s="84"/>
      <c r="MH12" s="84"/>
      <c r="MI12" s="84"/>
      <c r="MJ12" s="94" t="s">
        <v>146</v>
      </c>
      <c r="MK12" s="95">
        <f>IF($MK$8,MP7,"-")</f>
        <v>98.1</v>
      </c>
      <c r="ML12" s="95">
        <f>IF($MK$8,MQ7,"-")</f>
        <v>98.7</v>
      </c>
      <c r="MM12" s="95">
        <f>IF($MK$8,MR7,"-")</f>
        <v>98.2</v>
      </c>
      <c r="MN12" s="95">
        <f>IF($MK$8,MS7,"-")</f>
        <v>98.7</v>
      </c>
      <c r="MO12" s="95">
        <f>IF($MK$8,MT7,"-")</f>
        <v>98.8</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149</v>
      </c>
      <c r="AY13" s="95">
        <f>$BI$7</f>
        <v>100</v>
      </c>
      <c r="AZ13" s="95">
        <f>$BI$7</f>
        <v>100</v>
      </c>
      <c r="BA13" s="95">
        <f>$BI$7</f>
        <v>100</v>
      </c>
      <c r="BB13" s="95">
        <f>$BI$7</f>
        <v>100</v>
      </c>
      <c r="BC13" s="95">
        <f>$BI$7</f>
        <v>100</v>
      </c>
      <c r="BD13" s="84"/>
      <c r="BE13" s="84"/>
      <c r="BF13" s="84"/>
      <c r="BG13" s="84"/>
      <c r="BH13" s="84"/>
      <c r="BI13" s="94" t="s">
        <v>149</v>
      </c>
      <c r="BJ13" s="95">
        <f>$BT$7</f>
        <v>100</v>
      </c>
      <c r="BK13" s="95">
        <f>$BT$7</f>
        <v>100</v>
      </c>
      <c r="BL13" s="95">
        <f>$BT$7</f>
        <v>100</v>
      </c>
      <c r="BM13" s="95">
        <f>$BT$7</f>
        <v>100</v>
      </c>
      <c r="BN13" s="95">
        <f>$BT$7</f>
        <v>100</v>
      </c>
      <c r="BO13" s="84"/>
      <c r="BP13" s="84"/>
      <c r="BQ13" s="84"/>
      <c r="BR13" s="84"/>
      <c r="BS13" s="84"/>
      <c r="BT13" s="94" t="s">
        <v>149</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150</v>
      </c>
      <c r="C14" s="99"/>
      <c r="D14" s="100"/>
      <c r="E14" s="99"/>
      <c r="F14" s="199" t="s">
        <v>151</v>
      </c>
      <c r="G14" s="199"/>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8" t="s">
        <v>152</v>
      </c>
      <c r="C15" s="198"/>
      <c r="D15" s="100"/>
      <c r="E15" s="97">
        <v>1</v>
      </c>
      <c r="F15" s="198" t="s">
        <v>153</v>
      </c>
      <c r="G15" s="198"/>
      <c r="H15" s="102" t="s">
        <v>154</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155</v>
      </c>
      <c r="AY15" s="103"/>
      <c r="AZ15" s="103"/>
      <c r="BA15" s="103"/>
      <c r="BB15" s="103"/>
      <c r="BC15" s="103"/>
      <c r="BD15" s="100"/>
      <c r="BE15" s="100"/>
      <c r="BF15" s="100"/>
      <c r="BG15" s="100"/>
      <c r="BH15" s="100"/>
      <c r="BI15" s="101" t="s">
        <v>155</v>
      </c>
      <c r="BJ15" s="103"/>
      <c r="BK15" s="103"/>
      <c r="BL15" s="103"/>
      <c r="BM15" s="103"/>
      <c r="BN15" s="103"/>
      <c r="BO15" s="100"/>
      <c r="BP15" s="100"/>
      <c r="BQ15" s="100"/>
      <c r="BR15" s="100"/>
      <c r="BS15" s="100"/>
      <c r="BT15" s="101" t="s">
        <v>155</v>
      </c>
      <c r="BU15" s="103"/>
      <c r="BV15" s="103"/>
      <c r="BW15" s="103"/>
      <c r="BX15" s="103"/>
      <c r="BY15" s="103"/>
      <c r="BZ15" s="100"/>
      <c r="CA15" s="100"/>
      <c r="CB15" s="100"/>
      <c r="CC15" s="100"/>
      <c r="CD15" s="100"/>
      <c r="CE15" s="101" t="s">
        <v>155</v>
      </c>
      <c r="CF15" s="103"/>
      <c r="CG15" s="103"/>
      <c r="CH15" s="103"/>
      <c r="CI15" s="103"/>
      <c r="CJ15" s="103"/>
      <c r="CK15" s="100"/>
      <c r="CL15" s="100"/>
      <c r="CM15" s="100"/>
      <c r="CN15" s="100"/>
      <c r="CO15" s="101" t="s">
        <v>155</v>
      </c>
      <c r="CP15" s="103"/>
      <c r="CQ15" s="103"/>
      <c r="CR15" s="103"/>
      <c r="CS15" s="103"/>
      <c r="CT15" s="103"/>
      <c r="CU15" s="100"/>
      <c r="CV15" s="100"/>
      <c r="CW15" s="100"/>
      <c r="CX15" s="100"/>
      <c r="CY15" s="100"/>
      <c r="CZ15" s="101" t="s">
        <v>155</v>
      </c>
      <c r="DA15" s="103"/>
      <c r="DB15" s="103"/>
      <c r="DC15" s="103"/>
      <c r="DD15" s="103"/>
      <c r="DE15" s="103"/>
      <c r="DF15" s="100"/>
      <c r="DG15" s="100"/>
      <c r="DH15" s="100"/>
      <c r="DI15" s="100"/>
      <c r="DJ15" s="101" t="s">
        <v>155</v>
      </c>
      <c r="DK15" s="103"/>
      <c r="DL15" s="103"/>
      <c r="DM15" s="103"/>
      <c r="DN15" s="103"/>
      <c r="DO15" s="103"/>
      <c r="DP15" s="100"/>
      <c r="DQ15" s="100"/>
      <c r="DR15" s="100"/>
      <c r="DS15" s="100"/>
      <c r="DT15" s="101" t="s">
        <v>155</v>
      </c>
      <c r="DU15" s="103"/>
      <c r="DV15" s="103"/>
      <c r="DW15" s="103"/>
      <c r="DX15" s="103"/>
      <c r="DY15" s="103"/>
      <c r="DZ15" s="100"/>
      <c r="EA15" s="100"/>
      <c r="EB15" s="100"/>
      <c r="EC15" s="100"/>
      <c r="ED15" s="101" t="s">
        <v>155</v>
      </c>
      <c r="EE15" s="103"/>
      <c r="EF15" s="103"/>
      <c r="EG15" s="103"/>
      <c r="EH15" s="103"/>
      <c r="EI15" s="103"/>
      <c r="EJ15" s="100"/>
      <c r="EK15" s="100"/>
      <c r="EL15" s="100"/>
      <c r="EM15" s="100"/>
      <c r="EN15" s="101" t="s">
        <v>155</v>
      </c>
      <c r="EO15" s="103"/>
      <c r="EP15" s="103"/>
      <c r="EQ15" s="103"/>
      <c r="ER15" s="103"/>
      <c r="ES15" s="103"/>
      <c r="ET15" s="100"/>
      <c r="EU15" s="100"/>
      <c r="EV15" s="100"/>
      <c r="EW15" s="100"/>
      <c r="EX15" s="100"/>
      <c r="EY15" s="101" t="s">
        <v>155</v>
      </c>
      <c r="EZ15" s="103"/>
      <c r="FA15" s="103"/>
      <c r="FB15" s="103"/>
      <c r="FC15" s="103"/>
      <c r="FD15" s="103"/>
      <c r="FE15" s="100"/>
      <c r="FF15" s="100"/>
      <c r="FG15" s="100"/>
      <c r="FH15" s="100"/>
      <c r="FI15" s="101" t="s">
        <v>155</v>
      </c>
      <c r="FJ15" s="103"/>
      <c r="FK15" s="103"/>
      <c r="FL15" s="103"/>
      <c r="FM15" s="103"/>
      <c r="FN15" s="103"/>
      <c r="FO15" s="100"/>
      <c r="FP15" s="100"/>
      <c r="FQ15" s="100"/>
      <c r="FR15" s="100"/>
      <c r="FS15" s="101" t="s">
        <v>155</v>
      </c>
      <c r="FT15" s="103"/>
      <c r="FU15" s="103"/>
      <c r="FV15" s="103"/>
      <c r="FW15" s="103"/>
      <c r="FX15" s="103"/>
      <c r="FY15" s="100"/>
      <c r="FZ15" s="100"/>
      <c r="GA15" s="100"/>
      <c r="GB15" s="100"/>
      <c r="GC15" s="101" t="s">
        <v>155</v>
      </c>
      <c r="GD15" s="103"/>
      <c r="GE15" s="103"/>
      <c r="GF15" s="103"/>
      <c r="GG15" s="103"/>
      <c r="GH15" s="103"/>
      <c r="GI15" s="100"/>
      <c r="GJ15" s="100"/>
      <c r="GK15" s="100"/>
      <c r="GL15" s="100"/>
      <c r="GM15" s="101" t="s">
        <v>155</v>
      </c>
      <c r="GN15" s="103"/>
      <c r="GO15" s="103"/>
      <c r="GP15" s="103"/>
      <c r="GQ15" s="103"/>
      <c r="GR15" s="103"/>
      <c r="GS15" s="100"/>
      <c r="GT15" s="100"/>
      <c r="GU15" s="100"/>
      <c r="GV15" s="100"/>
      <c r="GW15" s="100"/>
      <c r="GX15" s="101" t="s">
        <v>155</v>
      </c>
      <c r="GY15" s="103"/>
      <c r="GZ15" s="103"/>
      <c r="HA15" s="103"/>
      <c r="HB15" s="103"/>
      <c r="HC15" s="103"/>
      <c r="HD15" s="100"/>
      <c r="HE15" s="100"/>
      <c r="HF15" s="100"/>
      <c r="HG15" s="100"/>
      <c r="HH15" s="101" t="s">
        <v>155</v>
      </c>
      <c r="HI15" s="103"/>
      <c r="HJ15" s="103"/>
      <c r="HK15" s="103"/>
      <c r="HL15" s="103"/>
      <c r="HM15" s="103"/>
      <c r="HN15" s="100"/>
      <c r="HO15" s="100"/>
      <c r="HP15" s="100"/>
      <c r="HQ15" s="100"/>
      <c r="HR15" s="101" t="s">
        <v>155</v>
      </c>
      <c r="HS15" s="103"/>
      <c r="HT15" s="103"/>
      <c r="HU15" s="103"/>
      <c r="HV15" s="103"/>
      <c r="HW15" s="103"/>
      <c r="HX15" s="100"/>
      <c r="HY15" s="100"/>
      <c r="HZ15" s="100"/>
      <c r="IA15" s="100"/>
      <c r="IB15" s="101" t="s">
        <v>155</v>
      </c>
      <c r="IC15" s="103"/>
      <c r="ID15" s="103"/>
      <c r="IE15" s="103"/>
      <c r="IF15" s="103"/>
      <c r="IG15" s="103"/>
      <c r="IH15" s="100"/>
      <c r="II15" s="100"/>
      <c r="IJ15" s="100"/>
      <c r="IK15" s="100"/>
      <c r="IL15" s="101" t="s">
        <v>155</v>
      </c>
      <c r="IM15" s="103"/>
      <c r="IN15" s="103"/>
      <c r="IO15" s="103"/>
      <c r="IP15" s="103"/>
      <c r="IQ15" s="103"/>
      <c r="IR15" s="100"/>
      <c r="IS15" s="100"/>
      <c r="IT15" s="100"/>
      <c r="IU15" s="100"/>
      <c r="IV15" s="100"/>
      <c r="IW15" s="101" t="s">
        <v>155</v>
      </c>
      <c r="IX15" s="103"/>
      <c r="IY15" s="103"/>
      <c r="IZ15" s="103"/>
      <c r="JA15" s="103"/>
      <c r="JB15" s="103"/>
      <c r="JC15" s="100"/>
      <c r="JD15" s="100"/>
      <c r="JE15" s="100"/>
      <c r="JF15" s="100"/>
      <c r="JG15" s="101" t="s">
        <v>155</v>
      </c>
      <c r="JH15" s="103"/>
      <c r="JI15" s="103"/>
      <c r="JJ15" s="103"/>
      <c r="JK15" s="103"/>
      <c r="JL15" s="103"/>
      <c r="JM15" s="100"/>
      <c r="JN15" s="100"/>
      <c r="JO15" s="100"/>
      <c r="JP15" s="100"/>
      <c r="JQ15" s="101" t="s">
        <v>155</v>
      </c>
      <c r="JR15" s="103"/>
      <c r="JS15" s="103"/>
      <c r="JT15" s="103"/>
      <c r="JU15" s="103"/>
      <c r="JV15" s="103"/>
      <c r="JW15" s="100"/>
      <c r="JX15" s="100"/>
      <c r="JY15" s="100"/>
      <c r="JZ15" s="100"/>
      <c r="KA15" s="101" t="s">
        <v>155</v>
      </c>
      <c r="KB15" s="103"/>
      <c r="KC15" s="103"/>
      <c r="KD15" s="103"/>
      <c r="KE15" s="103"/>
      <c r="KF15" s="103"/>
      <c r="KG15" s="100"/>
      <c r="KH15" s="100"/>
      <c r="KI15" s="100"/>
      <c r="KJ15" s="100"/>
      <c r="KK15" s="101" t="s">
        <v>155</v>
      </c>
      <c r="KL15" s="103"/>
      <c r="KM15" s="103"/>
      <c r="KN15" s="103"/>
      <c r="KO15" s="103"/>
      <c r="KP15" s="103"/>
      <c r="KQ15" s="100"/>
      <c r="KR15" s="100"/>
      <c r="KS15" s="100"/>
      <c r="KT15" s="100"/>
      <c r="KU15" s="100"/>
      <c r="KV15" s="101" t="s">
        <v>155</v>
      </c>
      <c r="KW15" s="103"/>
      <c r="KX15" s="103"/>
      <c r="KY15" s="103"/>
      <c r="KZ15" s="103"/>
      <c r="LA15" s="103"/>
      <c r="LB15" s="100"/>
      <c r="LC15" s="100"/>
      <c r="LD15" s="100"/>
      <c r="LE15" s="100"/>
      <c r="LF15" s="101" t="s">
        <v>155</v>
      </c>
      <c r="LG15" s="103"/>
      <c r="LH15" s="103"/>
      <c r="LI15" s="103"/>
      <c r="LJ15" s="103"/>
      <c r="LK15" s="103"/>
      <c r="LL15" s="100"/>
      <c r="LM15" s="100"/>
      <c r="LN15" s="100"/>
      <c r="LO15" s="100"/>
      <c r="LP15" s="101" t="s">
        <v>155</v>
      </c>
      <c r="LQ15" s="103"/>
      <c r="LR15" s="103"/>
      <c r="LS15" s="103"/>
      <c r="LT15" s="103"/>
      <c r="LU15" s="103"/>
      <c r="LV15" s="100"/>
      <c r="LW15" s="100"/>
      <c r="LX15" s="100"/>
      <c r="LY15" s="100"/>
      <c r="LZ15" s="101" t="s">
        <v>155</v>
      </c>
      <c r="MA15" s="103"/>
      <c r="MB15" s="103"/>
      <c r="MC15" s="103"/>
      <c r="MD15" s="103"/>
      <c r="ME15" s="103"/>
      <c r="MF15" s="100"/>
      <c r="MG15" s="100"/>
      <c r="MH15" s="100"/>
      <c r="MI15" s="100"/>
      <c r="MJ15" s="101" t="s">
        <v>155</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8" t="s">
        <v>156</v>
      </c>
      <c r="C16" s="198"/>
      <c r="D16" s="100"/>
      <c r="E16" s="97">
        <f>E15+1</f>
        <v>2</v>
      </c>
      <c r="F16" s="198" t="s">
        <v>157</v>
      </c>
      <c r="G16" s="198"/>
      <c r="H16" s="102" t="s">
        <v>158</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8" t="s">
        <v>159</v>
      </c>
      <c r="C17" s="198"/>
      <c r="D17" s="100"/>
      <c r="E17" s="97">
        <f t="shared" ref="E17" si="8">E16+1</f>
        <v>3</v>
      </c>
      <c r="F17" s="198" t="s">
        <v>160</v>
      </c>
      <c r="G17" s="198"/>
      <c r="H17" s="102" t="s">
        <v>161</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162</v>
      </c>
      <c r="AY17" s="106">
        <f>IF(AY7="-",NA(),AY7)</f>
        <v>185.1</v>
      </c>
      <c r="AZ17" s="106">
        <f t="shared" ref="AZ17:BC17" si="9">IF(AZ7="-",NA(),AZ7)</f>
        <v>455.9</v>
      </c>
      <c r="BA17" s="106">
        <f t="shared" si="9"/>
        <v>167.7</v>
      </c>
      <c r="BB17" s="106">
        <f t="shared" si="9"/>
        <v>170.5</v>
      </c>
      <c r="BC17" s="106">
        <f t="shared" si="9"/>
        <v>183.1</v>
      </c>
      <c r="BD17" s="100"/>
      <c r="BE17" s="100"/>
      <c r="BF17" s="100"/>
      <c r="BG17" s="100"/>
      <c r="BH17" s="100"/>
      <c r="BI17" s="105" t="s">
        <v>162</v>
      </c>
      <c r="BJ17" s="106">
        <f>IF(BJ7="-",NA(),BJ7)</f>
        <v>694.8</v>
      </c>
      <c r="BK17" s="106">
        <f t="shared" ref="BK17:BN17" si="10">IF(BK7="-",NA(),BK7)</f>
        <v>573.20000000000005</v>
      </c>
      <c r="BL17" s="106">
        <f t="shared" si="10"/>
        <v>643.20000000000005</v>
      </c>
      <c r="BM17" s="106">
        <f t="shared" si="10"/>
        <v>608.6</v>
      </c>
      <c r="BN17" s="106">
        <f t="shared" si="10"/>
        <v>684.1</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25137.7</v>
      </c>
      <c r="CG17" s="106">
        <f t="shared" ref="CG17:CJ17" si="12">IF(CG7="-",NA(),CG7)</f>
        <v>9478.2999999999993</v>
      </c>
      <c r="CH17" s="106">
        <f t="shared" si="12"/>
        <v>8695.4</v>
      </c>
      <c r="CI17" s="106">
        <f t="shared" si="12"/>
        <v>25344</v>
      </c>
      <c r="CJ17" s="106">
        <f t="shared" si="12"/>
        <v>23908</v>
      </c>
      <c r="CK17" s="100"/>
      <c r="CL17" s="100"/>
      <c r="CM17" s="100"/>
      <c r="CN17" s="100"/>
      <c r="CO17" s="105" t="s">
        <v>162</v>
      </c>
      <c r="CP17" s="107">
        <f>IF(CP7="-",NA(),CP7)</f>
        <v>85474</v>
      </c>
      <c r="CQ17" s="107">
        <f t="shared" ref="CQ17:CT17" si="13">IF(CQ7="-",NA(),CQ7)</f>
        <v>120143</v>
      </c>
      <c r="CR17" s="107">
        <f t="shared" si="13"/>
        <v>118348</v>
      </c>
      <c r="CS17" s="107">
        <f t="shared" si="13"/>
        <v>122307</v>
      </c>
      <c r="CT17" s="107">
        <f t="shared" si="13"/>
        <v>131720</v>
      </c>
      <c r="CU17" s="100"/>
      <c r="CV17" s="100"/>
      <c r="CW17" s="100"/>
      <c r="CX17" s="100"/>
      <c r="CY17" s="100"/>
      <c r="CZ17" s="105" t="s">
        <v>162</v>
      </c>
      <c r="DA17" s="106">
        <f>IF(DA7="-",NA(),DA7)</f>
        <v>14.8</v>
      </c>
      <c r="DB17" s="106">
        <f t="shared" ref="DB17:DE17" si="14">IF(DB7="-",NA(),DB7)</f>
        <v>13.5</v>
      </c>
      <c r="DC17" s="106">
        <f t="shared" si="14"/>
        <v>13</v>
      </c>
      <c r="DD17" s="106">
        <f t="shared" si="14"/>
        <v>13.6</v>
      </c>
      <c r="DE17" s="106">
        <f t="shared" si="14"/>
        <v>14.1</v>
      </c>
      <c r="DF17" s="100"/>
      <c r="DG17" s="100"/>
      <c r="DH17" s="100"/>
      <c r="DI17" s="100"/>
      <c r="DJ17" s="105" t="s">
        <v>162</v>
      </c>
      <c r="DK17" s="106">
        <f>IF(DK7="-",NA(),DK7)</f>
        <v>0.5</v>
      </c>
      <c r="DL17" s="106">
        <f t="shared" ref="DL17:DO17" si="15">IF(DL7="-",NA(),DL7)</f>
        <v>0.3</v>
      </c>
      <c r="DM17" s="106">
        <f t="shared" si="15"/>
        <v>1.2</v>
      </c>
      <c r="DN17" s="106">
        <f t="shared" si="15"/>
        <v>13</v>
      </c>
      <c r="DO17" s="106">
        <f t="shared" si="15"/>
        <v>5.8</v>
      </c>
      <c r="DP17" s="100"/>
      <c r="DQ17" s="100"/>
      <c r="DR17" s="100"/>
      <c r="DS17" s="100"/>
      <c r="DT17" s="105" t="s">
        <v>162</v>
      </c>
      <c r="DU17" s="106">
        <f>IF(DU7="-",NA(),DU7)</f>
        <v>475.9</v>
      </c>
      <c r="DV17" s="106">
        <f t="shared" ref="DV17:DY17" si="16">IF(DV7="-",NA(),DV7)</f>
        <v>561.29999999999995</v>
      </c>
      <c r="DW17" s="106">
        <f t="shared" si="16"/>
        <v>543.5</v>
      </c>
      <c r="DX17" s="106">
        <f t="shared" si="16"/>
        <v>482.3</v>
      </c>
      <c r="DY17" s="106">
        <f t="shared" si="16"/>
        <v>424.1</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162</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162</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162</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162</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162</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162</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162</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162</v>
      </c>
      <c r="KW17" s="106">
        <f>IF(KW7="-",NA(),KW7)</f>
        <v>14.8</v>
      </c>
      <c r="KX17" s="106">
        <f t="shared" ref="KX17:LA17" si="34">IF(KX7="-",NA(),KX7)</f>
        <v>13.5</v>
      </c>
      <c r="KY17" s="106">
        <f t="shared" si="34"/>
        <v>13</v>
      </c>
      <c r="KZ17" s="106">
        <f t="shared" si="34"/>
        <v>13.6</v>
      </c>
      <c r="LA17" s="106">
        <f t="shared" si="34"/>
        <v>14.1</v>
      </c>
      <c r="LB17" s="100"/>
      <c r="LC17" s="100"/>
      <c r="LD17" s="100"/>
      <c r="LE17" s="100"/>
      <c r="LF17" s="105" t="s">
        <v>162</v>
      </c>
      <c r="LG17" s="106">
        <f>IF(LG7="-",NA(),LG7)</f>
        <v>0.5</v>
      </c>
      <c r="LH17" s="106">
        <f t="shared" ref="LH17:LK17" si="35">IF(LH7="-",NA(),LH7)</f>
        <v>0.3</v>
      </c>
      <c r="LI17" s="106">
        <f t="shared" si="35"/>
        <v>1.2</v>
      </c>
      <c r="LJ17" s="106">
        <f t="shared" si="35"/>
        <v>13</v>
      </c>
      <c r="LK17" s="106">
        <f t="shared" si="35"/>
        <v>5.8</v>
      </c>
      <c r="LL17" s="100"/>
      <c r="LM17" s="100"/>
      <c r="LN17" s="100"/>
      <c r="LO17" s="100"/>
      <c r="LP17" s="105" t="s">
        <v>162</v>
      </c>
      <c r="LQ17" s="106">
        <f>IF(LQ7="-",NA(),LQ7)</f>
        <v>475.9</v>
      </c>
      <c r="LR17" s="106">
        <f t="shared" ref="LR17:LU17" si="36">IF(LR7="-",NA(),LR7)</f>
        <v>561.29999999999995</v>
      </c>
      <c r="LS17" s="106">
        <f t="shared" si="36"/>
        <v>543.5</v>
      </c>
      <c r="LT17" s="106">
        <f t="shared" si="36"/>
        <v>482.3</v>
      </c>
      <c r="LU17" s="106">
        <f t="shared" si="36"/>
        <v>424.1</v>
      </c>
      <c r="LV17" s="100"/>
      <c r="LW17" s="100"/>
      <c r="LX17" s="100"/>
      <c r="LY17" s="100"/>
      <c r="LZ17" s="105" t="s">
        <v>162</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8" t="s">
        <v>164</v>
      </c>
      <c r="C18" s="19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165</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165</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165</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165</v>
      </c>
      <c r="DA18" s="106">
        <f>IF(DF7="-",NA(),DF7)</f>
        <v>32.4</v>
      </c>
      <c r="DB18" s="106">
        <f t="shared" ref="DB18:DE18" si="44">IF(DG7="-",NA(),DG7)</f>
        <v>36.4</v>
      </c>
      <c r="DC18" s="106">
        <f t="shared" si="44"/>
        <v>31.6</v>
      </c>
      <c r="DD18" s="106">
        <f t="shared" si="44"/>
        <v>31.6</v>
      </c>
      <c r="DE18" s="106">
        <f t="shared" si="44"/>
        <v>30.1</v>
      </c>
      <c r="DF18" s="100"/>
      <c r="DG18" s="100"/>
      <c r="DH18" s="100"/>
      <c r="DI18" s="100"/>
      <c r="DJ18" s="105" t="s">
        <v>165</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165</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165</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165</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165</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165</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165</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165</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165</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12</v>
      </c>
      <c r="KX18" s="106">
        <f>IF(OR(NOT($KW$8),LC7="-"),NA(),LC7)</f>
        <v>14.5</v>
      </c>
      <c r="KY18" s="106">
        <f>IF(OR(NOT($KW$8),LD7="-"),NA(),LD7)</f>
        <v>14.9</v>
      </c>
      <c r="KZ18" s="106">
        <f>IF(OR(NOT($KW$8),LE7="-"),NA(),LE7)</f>
        <v>15.3</v>
      </c>
      <c r="LA18" s="106">
        <f>IF(OR(NOT($KW$8),LF7="-"),NA(),LF7)</f>
        <v>14.9</v>
      </c>
      <c r="LB18" s="100"/>
      <c r="LC18" s="100"/>
      <c r="LD18" s="100"/>
      <c r="LE18" s="100"/>
      <c r="LF18" s="105" t="s">
        <v>165</v>
      </c>
      <c r="LG18" s="106">
        <f>IF(OR(NOT($LG$8),LL7="-"),NA(),LL7)</f>
        <v>0.3</v>
      </c>
      <c r="LH18" s="106">
        <f>IF(OR(NOT($LG$8),LM7="-"),NA(),LM7)</f>
        <v>0.3</v>
      </c>
      <c r="LI18" s="106">
        <f>IF(OR(NOT($LG$8),LN7="-"),NA(),LN7)</f>
        <v>0.3</v>
      </c>
      <c r="LJ18" s="106">
        <f>IF(OR(NOT($LG$8),LO7="-"),NA(),LO7)</f>
        <v>0.7</v>
      </c>
      <c r="LK18" s="106">
        <f>IF(OR(NOT($LG$8),LP7="-"),NA(),LP7)</f>
        <v>0.4</v>
      </c>
      <c r="LL18" s="100"/>
      <c r="LM18" s="100"/>
      <c r="LN18" s="100"/>
      <c r="LO18" s="100"/>
      <c r="LP18" s="105" t="s">
        <v>165</v>
      </c>
      <c r="LQ18" s="106">
        <f>IF(OR(NOT($LQ$8),LV7="-"),NA(),LV7)</f>
        <v>207.5</v>
      </c>
      <c r="LR18" s="106">
        <f>IF(OR(NOT($LQ$8),LW7="-"),NA(),LW7)</f>
        <v>189.5</v>
      </c>
      <c r="LS18" s="106">
        <f>IF(OR(NOT($LQ$8),LX7="-"),NA(),LX7)</f>
        <v>172</v>
      </c>
      <c r="LT18" s="106">
        <f>IF(OR(NOT($LQ$8),LY7="-"),NA(),LY7)</f>
        <v>151.69999999999999</v>
      </c>
      <c r="LU18" s="106">
        <f>IF(OR(NOT($LQ$8),LZ7="-"),NA(),LZ7)</f>
        <v>138.1</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f>IF(OR(NOT($MK$8),MP7="-"),NA(),MP7)</f>
        <v>98.1</v>
      </c>
      <c r="ML18" s="106">
        <f>IF(OR(NOT($MK$8),MQ7="-"),NA(),MQ7)</f>
        <v>98.7</v>
      </c>
      <c r="MM18" s="106">
        <f>IF(OR(NOT($MK$8),MR7="-"),NA(),MR7)</f>
        <v>98.2</v>
      </c>
      <c r="MN18" s="106">
        <f>IF(OR(NOT($MK$8),MS7="-"),NA(),MS7)</f>
        <v>98.7</v>
      </c>
      <c r="MO18" s="106">
        <f>IF(OR(NOT($MK$8),MT7="-"),NA(),MT7)</f>
        <v>98.8</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8" t="s">
        <v>166</v>
      </c>
      <c r="C19" s="198"/>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149</v>
      </c>
      <c r="AY19" s="106">
        <f>$BI$7</f>
        <v>100</v>
      </c>
      <c r="AZ19" s="106">
        <f t="shared" ref="AZ19:BC19" si="49">$BI$7</f>
        <v>100</v>
      </c>
      <c r="BA19" s="106">
        <f t="shared" si="49"/>
        <v>100</v>
      </c>
      <c r="BB19" s="106">
        <f t="shared" si="49"/>
        <v>100</v>
      </c>
      <c r="BC19" s="106">
        <f t="shared" si="49"/>
        <v>100</v>
      </c>
      <c r="BD19" s="100"/>
      <c r="BE19" s="100"/>
      <c r="BF19" s="100"/>
      <c r="BG19" s="100"/>
      <c r="BH19" s="100"/>
      <c r="BI19" s="108" t="s">
        <v>149</v>
      </c>
      <c r="BJ19" s="106">
        <f>$BT$7</f>
        <v>100</v>
      </c>
      <c r="BK19" s="106">
        <f>$BT$7</f>
        <v>100</v>
      </c>
      <c r="BL19" s="106">
        <f>$BT$7</f>
        <v>100</v>
      </c>
      <c r="BM19" s="106">
        <f>$BT$7</f>
        <v>100</v>
      </c>
      <c r="BN19" s="106">
        <f>$BT$7</f>
        <v>100</v>
      </c>
      <c r="BO19" s="100"/>
      <c r="BP19" s="100"/>
      <c r="BQ19" s="100"/>
      <c r="BR19" s="100"/>
      <c r="BS19" s="100"/>
      <c r="BT19" s="108" t="s">
        <v>149</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8" t="s">
        <v>167</v>
      </c>
      <c r="C20" s="198"/>
      <c r="D20" s="100"/>
    </row>
    <row r="21" spans="1:374" x14ac:dyDescent="0.15">
      <c r="A21" s="97">
        <f t="shared" si="7"/>
        <v>7</v>
      </c>
      <c r="B21" s="198" t="s">
        <v>168</v>
      </c>
      <c r="C21" s="198"/>
      <c r="D21" s="100"/>
    </row>
    <row r="22" spans="1:374" x14ac:dyDescent="0.15">
      <c r="A22" s="97">
        <f t="shared" si="7"/>
        <v>8</v>
      </c>
      <c r="B22" s="198" t="s">
        <v>169</v>
      </c>
      <c r="C22" s="198"/>
      <c r="D22" s="100"/>
      <c r="E22" s="200" t="s">
        <v>170</v>
      </c>
      <c r="F22" s="201"/>
      <c r="G22" s="201"/>
      <c r="H22" s="201"/>
      <c r="I22" s="202"/>
    </row>
    <row r="23" spans="1:374" x14ac:dyDescent="0.15">
      <c r="A23" s="97">
        <f t="shared" si="7"/>
        <v>9</v>
      </c>
      <c r="B23" s="198" t="s">
        <v>171</v>
      </c>
      <c r="C23" s="198"/>
      <c r="D23" s="100"/>
      <c r="E23" s="203"/>
      <c r="F23" s="204"/>
      <c r="G23" s="204"/>
      <c r="H23" s="204"/>
      <c r="I23" s="205"/>
    </row>
    <row r="24" spans="1:374" x14ac:dyDescent="0.15">
      <c r="A24" s="97">
        <f t="shared" si="7"/>
        <v>10</v>
      </c>
      <c r="B24" s="198" t="s">
        <v>172</v>
      </c>
      <c r="C24" s="198"/>
      <c r="D24" s="100"/>
      <c r="E24" s="203"/>
      <c r="F24" s="204"/>
      <c r="G24" s="204"/>
      <c r="H24" s="204"/>
      <c r="I24" s="205"/>
    </row>
    <row r="25" spans="1:374" x14ac:dyDescent="0.15">
      <c r="A25" s="97">
        <f t="shared" si="7"/>
        <v>11</v>
      </c>
      <c r="B25" s="198" t="s">
        <v>173</v>
      </c>
      <c r="C25" s="198"/>
      <c r="D25" s="100"/>
      <c r="E25" s="203"/>
      <c r="F25" s="204"/>
      <c r="G25" s="204"/>
      <c r="H25" s="204"/>
      <c r="I25" s="205"/>
    </row>
    <row r="26" spans="1:374" x14ac:dyDescent="0.15">
      <c r="A26" s="97">
        <f t="shared" si="7"/>
        <v>12</v>
      </c>
      <c r="B26" s="198" t="s">
        <v>174</v>
      </c>
      <c r="C26" s="198"/>
      <c r="D26" s="100"/>
      <c r="E26" s="203"/>
      <c r="F26" s="204"/>
      <c r="G26" s="204"/>
      <c r="H26" s="204"/>
      <c r="I26" s="205"/>
    </row>
    <row r="27" spans="1:374" x14ac:dyDescent="0.15">
      <c r="A27" s="97">
        <f t="shared" si="7"/>
        <v>13</v>
      </c>
      <c r="B27" s="198" t="s">
        <v>175</v>
      </c>
      <c r="C27" s="198"/>
      <c r="D27" s="100"/>
      <c r="E27" s="203"/>
      <c r="F27" s="204"/>
      <c r="G27" s="204"/>
      <c r="H27" s="204"/>
      <c r="I27" s="205"/>
    </row>
    <row r="28" spans="1:374" x14ac:dyDescent="0.15">
      <c r="A28" s="97">
        <f t="shared" si="7"/>
        <v>14</v>
      </c>
      <c r="B28" s="198" t="s">
        <v>176</v>
      </c>
      <c r="C28" s="198"/>
      <c r="D28" s="100"/>
      <c r="E28" s="203"/>
      <c r="F28" s="204"/>
      <c r="G28" s="204"/>
      <c r="H28" s="204"/>
      <c r="I28" s="205"/>
    </row>
    <row r="29" spans="1:374" x14ac:dyDescent="0.15">
      <c r="A29" s="97">
        <f t="shared" si="7"/>
        <v>15</v>
      </c>
      <c r="B29" s="198" t="s">
        <v>177</v>
      </c>
      <c r="C29" s="198"/>
      <c r="D29" s="100"/>
      <c r="E29" s="203"/>
      <c r="F29" s="204"/>
      <c r="G29" s="204"/>
      <c r="H29" s="204"/>
      <c r="I29" s="205"/>
    </row>
    <row r="30" spans="1:374" x14ac:dyDescent="0.15">
      <c r="A30" s="97">
        <f t="shared" si="7"/>
        <v>16</v>
      </c>
      <c r="B30" s="198" t="s">
        <v>178</v>
      </c>
      <c r="C30" s="198"/>
      <c r="D30" s="100"/>
      <c r="E30" s="203"/>
      <c r="F30" s="204"/>
      <c r="G30" s="204"/>
      <c r="H30" s="204"/>
      <c r="I30" s="205"/>
    </row>
    <row r="31" spans="1:374" x14ac:dyDescent="0.15">
      <c r="A31" s="97">
        <f t="shared" si="7"/>
        <v>17</v>
      </c>
      <c r="B31" s="198" t="s">
        <v>179</v>
      </c>
      <c r="C31" s="198"/>
      <c r="D31" s="100"/>
      <c r="E31" s="203"/>
      <c r="F31" s="204"/>
      <c r="G31" s="204"/>
      <c r="H31" s="204"/>
      <c r="I31" s="205"/>
    </row>
    <row r="32" spans="1:374" x14ac:dyDescent="0.15">
      <c r="A32" s="97">
        <f t="shared" si="7"/>
        <v>18</v>
      </c>
      <c r="B32" s="198" t="s">
        <v>180</v>
      </c>
      <c r="C32" s="198"/>
      <c r="D32" s="100"/>
      <c r="E32" s="203"/>
      <c r="F32" s="204"/>
      <c r="G32" s="204"/>
      <c r="H32" s="204"/>
      <c r="I32" s="205"/>
    </row>
    <row r="33" spans="1:16" x14ac:dyDescent="0.15">
      <c r="A33" s="97">
        <f t="shared" si="7"/>
        <v>19</v>
      </c>
      <c r="B33" s="198" t="s">
        <v>181</v>
      </c>
      <c r="C33" s="198"/>
      <c r="D33" s="100"/>
      <c r="E33" s="203"/>
      <c r="F33" s="204"/>
      <c r="G33" s="204"/>
      <c r="H33" s="204"/>
      <c r="I33" s="205"/>
    </row>
    <row r="34" spans="1:16" x14ac:dyDescent="0.15">
      <c r="A34" s="97">
        <f t="shared" si="7"/>
        <v>20</v>
      </c>
      <c r="B34" s="198" t="s">
        <v>182</v>
      </c>
      <c r="C34" s="198"/>
      <c r="D34" s="100"/>
      <c r="E34" s="203"/>
      <c r="F34" s="204"/>
      <c r="G34" s="204"/>
      <c r="H34" s="204"/>
      <c r="I34" s="205"/>
    </row>
    <row r="35" spans="1:16" ht="25.5" customHeight="1" x14ac:dyDescent="0.15">
      <c r="E35" s="206"/>
      <c r="F35" s="207"/>
      <c r="G35" s="207"/>
      <c r="H35" s="207"/>
      <c r="I35" s="208"/>
    </row>
    <row r="36" spans="1:16" x14ac:dyDescent="0.15">
      <c r="A36" t="s">
        <v>183</v>
      </c>
      <c r="B36" t="s">
        <v>184</v>
      </c>
    </row>
    <row r="37" spans="1:16" x14ac:dyDescent="0.15">
      <c r="A37" t="s">
        <v>185</v>
      </c>
      <c r="B37" t="s">
        <v>186</v>
      </c>
      <c r="L37" s="200" t="s">
        <v>170</v>
      </c>
      <c r="M37" s="201"/>
      <c r="N37" s="201"/>
      <c r="O37" s="201"/>
      <c r="P37" s="202"/>
    </row>
    <row r="38" spans="1:16" x14ac:dyDescent="0.15">
      <c r="A38" t="s">
        <v>187</v>
      </c>
      <c r="B38" t="s">
        <v>188</v>
      </c>
      <c r="L38" s="203"/>
      <c r="M38" s="204"/>
      <c r="N38" s="204"/>
      <c r="O38" s="204"/>
      <c r="P38" s="205"/>
    </row>
    <row r="39" spans="1:16" x14ac:dyDescent="0.15">
      <c r="A39" t="s">
        <v>189</v>
      </c>
      <c r="B39" t="s">
        <v>190</v>
      </c>
      <c r="L39" s="203"/>
      <c r="M39" s="204"/>
      <c r="N39" s="204"/>
      <c r="O39" s="204"/>
      <c r="P39" s="205"/>
    </row>
    <row r="40" spans="1:16" x14ac:dyDescent="0.15">
      <c r="A40" t="s">
        <v>191</v>
      </c>
      <c r="B40" t="s">
        <v>192</v>
      </c>
      <c r="L40" s="203"/>
      <c r="M40" s="204"/>
      <c r="N40" s="204"/>
      <c r="O40" s="204"/>
      <c r="P40" s="205"/>
    </row>
    <row r="41" spans="1:16" x14ac:dyDescent="0.15">
      <c r="A41" t="s">
        <v>193</v>
      </c>
      <c r="B41" t="s">
        <v>194</v>
      </c>
      <c r="L41" s="203"/>
      <c r="M41" s="204"/>
      <c r="N41" s="204"/>
      <c r="O41" s="204"/>
      <c r="P41" s="205"/>
    </row>
    <row r="42" spans="1:16" x14ac:dyDescent="0.15">
      <c r="A42" t="s">
        <v>195</v>
      </c>
      <c r="B42" t="s">
        <v>196</v>
      </c>
      <c r="L42" s="203"/>
      <c r="M42" s="204"/>
      <c r="N42" s="204"/>
      <c r="O42" s="204"/>
      <c r="P42" s="205"/>
    </row>
    <row r="43" spans="1:16" x14ac:dyDescent="0.15">
      <c r="A43" t="s">
        <v>197</v>
      </c>
      <c r="B43" t="s">
        <v>198</v>
      </c>
      <c r="L43" s="203"/>
      <c r="M43" s="204"/>
      <c r="N43" s="204"/>
      <c r="O43" s="204"/>
      <c r="P43" s="205"/>
    </row>
    <row r="44" spans="1:16" x14ac:dyDescent="0.15">
      <c r="A44" t="s">
        <v>199</v>
      </c>
      <c r="B44" t="s">
        <v>200</v>
      </c>
      <c r="L44" s="203"/>
      <c r="M44" s="204"/>
      <c r="N44" s="204"/>
      <c r="O44" s="204"/>
      <c r="P44" s="205"/>
    </row>
    <row r="45" spans="1:16" x14ac:dyDescent="0.15">
      <c r="A45" t="s">
        <v>201</v>
      </c>
      <c r="B45" t="s">
        <v>202</v>
      </c>
      <c r="L45" s="203"/>
      <c r="M45" s="204"/>
      <c r="N45" s="204"/>
      <c r="O45" s="204"/>
      <c r="P45" s="205"/>
    </row>
    <row r="46" spans="1:16" x14ac:dyDescent="0.15">
      <c r="A46" t="s">
        <v>203</v>
      </c>
      <c r="B46" t="s">
        <v>204</v>
      </c>
      <c r="L46" s="203"/>
      <c r="M46" s="204"/>
      <c r="N46" s="204"/>
      <c r="O46" s="204"/>
      <c r="P46" s="205"/>
    </row>
    <row r="47" spans="1:16" x14ac:dyDescent="0.15">
      <c r="A47" t="s">
        <v>205</v>
      </c>
      <c r="B47" t="s">
        <v>206</v>
      </c>
      <c r="L47" s="203"/>
      <c r="M47" s="204"/>
      <c r="N47" s="204"/>
      <c r="O47" s="204"/>
      <c r="P47" s="205"/>
    </row>
    <row r="48" spans="1:16" x14ac:dyDescent="0.15">
      <c r="A48" t="s">
        <v>207</v>
      </c>
      <c r="B48" t="s">
        <v>208</v>
      </c>
      <c r="L48" s="203"/>
      <c r="M48" s="204"/>
      <c r="N48" s="204"/>
      <c r="O48" s="204"/>
      <c r="P48" s="205"/>
    </row>
    <row r="49" spans="1:16" x14ac:dyDescent="0.15">
      <c r="A49" t="s">
        <v>209</v>
      </c>
      <c r="B49" t="s">
        <v>210</v>
      </c>
      <c r="L49" s="203"/>
      <c r="M49" s="204"/>
      <c r="N49" s="204"/>
      <c r="O49" s="204"/>
      <c r="P49" s="205"/>
    </row>
    <row r="50" spans="1:16" ht="26.25" customHeight="1" x14ac:dyDescent="0.15">
      <c r="A50" t="s">
        <v>211</v>
      </c>
      <c r="B50" t="s">
        <v>212</v>
      </c>
      <c r="L50" s="206"/>
      <c r="M50" s="207"/>
      <c r="N50" s="207"/>
      <c r="O50" s="207"/>
      <c r="P50" s="208"/>
    </row>
    <row r="51" spans="1:16" x14ac:dyDescent="0.15">
      <c r="A51" t="s">
        <v>213</v>
      </c>
      <c r="B51" t="s">
        <v>214</v>
      </c>
    </row>
    <row r="52" spans="1:16" x14ac:dyDescent="0.15">
      <c r="A52" t="s">
        <v>215</v>
      </c>
      <c r="B52" t="s">
        <v>216</v>
      </c>
    </row>
    <row r="53" spans="1:16" x14ac:dyDescent="0.15">
      <c r="A53" t="s">
        <v>217</v>
      </c>
      <c r="B53" t="s">
        <v>218</v>
      </c>
    </row>
    <row r="54" spans="1:16" x14ac:dyDescent="0.15">
      <c r="A54" t="s">
        <v>219</v>
      </c>
      <c r="B54" t="s">
        <v>220</v>
      </c>
    </row>
    <row r="55" spans="1:16" x14ac:dyDescent="0.15">
      <c r="A55" t="s">
        <v>221</v>
      </c>
      <c r="B55" t="s">
        <v>222</v>
      </c>
    </row>
    <row r="56" spans="1:16" x14ac:dyDescent="0.15">
      <c r="A56" t="s">
        <v>223</v>
      </c>
      <c r="B56" t="s">
        <v>224</v>
      </c>
    </row>
    <row r="57" spans="1:16" x14ac:dyDescent="0.15">
      <c r="A57" t="s">
        <v>225</v>
      </c>
      <c r="B57" t="s">
        <v>226</v>
      </c>
    </row>
    <row r="58" spans="1:16" x14ac:dyDescent="0.15">
      <c r="A58" t="s">
        <v>227</v>
      </c>
      <c r="B58" t="s">
        <v>228</v>
      </c>
    </row>
    <row r="59" spans="1:16" x14ac:dyDescent="0.15">
      <c r="A59" t="s">
        <v>229</v>
      </c>
      <c r="B59" t="s">
        <v>230</v>
      </c>
    </row>
    <row r="60" spans="1:16" x14ac:dyDescent="0.15">
      <c r="A60" t="s">
        <v>231</v>
      </c>
      <c r="B60" t="s">
        <v>232</v>
      </c>
    </row>
    <row r="61" spans="1:16" x14ac:dyDescent="0.15">
      <c r="A61" t="s">
        <v>233</v>
      </c>
      <c r="B61" t="s">
        <v>234</v>
      </c>
    </row>
    <row r="62" spans="1:16" x14ac:dyDescent="0.15">
      <c r="A62" t="s">
        <v>235</v>
      </c>
      <c r="B62" t="s">
        <v>236</v>
      </c>
    </row>
    <row r="63" spans="1:16" x14ac:dyDescent="0.15">
      <c r="A63" t="s">
        <v>237</v>
      </c>
      <c r="B63" t="s">
        <v>238</v>
      </c>
    </row>
    <row r="64" spans="1:16"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row r="86" spans="1:2" x14ac:dyDescent="0.15">
      <c r="A86" t="s">
        <v>264</v>
      </c>
      <c r="B86" t="s">
        <v>265</v>
      </c>
    </row>
    <row r="87" spans="1:2" x14ac:dyDescent="0.15">
      <c r="A87" t="s">
        <v>266</v>
      </c>
      <c r="B87" t="s">
        <v>265</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2021-01-27T02:35:51Z</cp:lastPrinted>
  <dcterms:created xsi:type="dcterms:W3CDTF">2020-12-15T03:36:01Z</dcterms:created>
  <dcterms:modified xsi:type="dcterms:W3CDTF">2021-01-27T02:35:56Z</dcterms:modified>
  <cp:category/>
</cp:coreProperties>
</file>