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Sv-file\財政係\公営企業関係\R2\02　照会\20210112　公営企業に係る経営比較分析表（令和元年度決算）の分析（0129〆）→\02　回答\"/>
    </mc:Choice>
  </mc:AlternateContent>
  <xr:revisionPtr revIDLastSave="0" documentId="13_ncr:1_{298CB66D-8E06-407C-BD86-3111F415B457}" xr6:coauthVersionLast="36" xr6:coauthVersionMax="36" xr10:uidLastSave="{00000000-0000-0000-0000-000000000000}"/>
  <workbookProtection workbookAlgorithmName="SHA-512" workbookHashValue="OYvzBEy0vX+YdXAcZmB7XzUmh39jRe+Wgj1LdqA4Wy/t45pM3KpAxgtepntuX1nHeKGtgjtM7Xylv3gk00Fseg==" workbookSaltValue="zXj9MX1QiDxn+SWTzc0z1A==" workbookSpinCount="100000" lockStructure="1"/>
  <bookViews>
    <workbookView xWindow="0" yWindow="0" windowWidth="28800" windowHeight="1176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P10" i="4"/>
  <c r="I10" i="4"/>
  <c r="AT8" i="4"/>
  <c r="AL8" i="4"/>
  <c r="P8" i="4"/>
  <c r="I8" i="4"/>
</calcChain>
</file>

<file path=xl/sharedStrings.xml><?xml version="1.0" encoding="utf-8"?>
<sst xmlns="http://schemas.openxmlformats.org/spreadsheetml/2006/main" count="238" uniqueCount="120">
  <si>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</si>
  <si>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</si>
  <si>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</si>
  <si>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</si>
  <si>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</si>
  <si>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</si>
  <si>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</si>
  <si>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</si>
  <si>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</si>
  <si>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</si>
  <si>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</si>
  <si>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</si>
  <si>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</si>
  <si>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</si>
  <si>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</si>
  <si>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</si>
  <si>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</si>
  <si>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</si>
  <si>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</si>
  <si>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</si>
  <si>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</si>
  <si>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</si>
  <si>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</si>
  <si>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</si>
  <si>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</si>
  <si>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</si>
  <si>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</si>
  <si>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</si>
  <si>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</si>
  <si>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</si>
  <si>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</si>
  <si>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</si>
  <si>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</si>
  <si>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</si>
  <si>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</si>
  <si>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</si>
  <si>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</si>
  <si>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</si>
  <si>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</si>
  <si>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</si>
  <si>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</si>
  <si>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</si>
  <si>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</si>
  <si>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</si>
  <si>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</si>
  <si>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</si>
  <si>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</si>
  <si>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</si>
  <si>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</si>
  <si>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</si>
  <si>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</si>
  <si>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</si>
  <si>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</si>
  <si>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</si>
  <si>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</si>
  <si>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</si>
  <si>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</si>
  <si>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</si>
  <si>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</si>
  <si>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</si>
  <si>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</si>
  <si>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</si>
  <si>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</si>
  <si>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</si>
  <si>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</si>
  <si>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</si>
  <si>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</si>
  <si>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</si>
  <si>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</si>
  <si>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</si>
  <si>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</si>
  <si>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</si>
  <si>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</si>
  <si>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</si>
  <si>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</si>
  <si>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</si>
  <si>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</si>
  <si>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</si>
  <si>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</si>
  <si>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</si>
  <si>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</si>
  <si>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</si>
  <si>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</si>
  <si>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</si>
  <si>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</si>
  <si>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</si>
  <si>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</si>
  <si>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</si>
  <si>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</si>
  <si>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</si>
  <si>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</si>
  <si>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</si>
  <si>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</si>
  <si>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</si>
  <si>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</si>
  <si>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</si>
  <si>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</si>
  <si>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</si>
  <si>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</si>
  <si>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大船渡市</t>
  </si>
  <si>
    <t>法非適用</t>
  </si>
  <si>
    <t>下水道事業</t>
  </si>
  <si>
    <t>漁業集落排水</t>
  </si>
  <si>
    <t>H1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</si>
  <si>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</si>
  <si>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</si>
  <si>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</si>
  <si>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</si>
  <si>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</si>
  <si>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</si>
  <si>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</si>
  <si>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</si>
  <si>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</si>
  <si>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</si>
  <si>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</si>
  <si>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</si>
  <si>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</si>
  <si>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指標の数値は今年度、対前年37.06ポイント改善し85.03％であるが、依然100％未満であり、総収益は使用料収入以外の一般会計繰入金等に依存しているため、経費回収率と併せて分析し、経営改善に向けた検討が必要になります。
④企業債残高対事業規模比率
　企業債残高は、投資規模の増大により類似団体平均値より高い比率であるため、使用料の見直し検討や接続率向上に取組む必要があります。
⑤経費回収率
　汚水処理に要する維持管理費を使用料収入で賄えていない状況にあるため、使用料の適正化に向けて分析を進めるとともに、資本費については、現在処理場能力が過大なものについて、早期接続に向けた取組を強化する必要があります。
⑥汚水処理原価
　汚水処理原価は618.78円と類似団体平均値300.17円より2.06倍高い数値を示しており、将来的に変動する汚水処理費や年間有収水量を予測しつつ、使用料の適正化について検討を進める必要があります。　
⑦施設利用率
　平成29年度から供用開始した崎浜地区の稼働率が低いことから、適切な施設規模となるよう地区内の接続率向上に向けた取組を進める必要があります。
⑧水洗化率
　新たに供用開始した崎浜地区を重点的に、早期接続を啓発すると共に、未接続者の実態等を把握し、水洗化の普及促進に向けた取組を進めます。</t>
    <phoneticPr fontId="4"/>
  </si>
  <si>
    <t xml:space="preserve"> 漁業集落排水施設のうち、最も整備年数が経過した施設は、平成元年度から供用を開始しています。
　管渠施設については、まだ更新時期になく、老朽化は進んでいませんが、将来想定される改築更新に向けて、計画的かつ効率的な維持修繕に対応している状況にあります。</t>
    <phoneticPr fontId="4"/>
  </si>
  <si>
    <t xml:space="preserve"> 漁業集落排水施設は、崎浜地区において平成29年度から一部供用しており、令和元年度に管渠整備を完了しています。
　供用区域の拡大に伴い、使用料収入の増収が見込まれますが、将来を見据えた持続的な経営を図るため、使用料の適正化と接続率の向上を進める必要があります。
　また、公共下水道区域に近接する蛸ノ浦地区については、令和元年度から公共下水道への統合が完了し、処理場の廃止により前年度までの運転管理費用は不要となった。
今後とも漁業集落排水事業に係るトータルコストの大幅な縮減を図り、効率的かつ効果的な事業運営に努めることとしています。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</si>
</sst>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D77-40C5-BAE7-3A40FAF08780}"/>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0.18</c:v>
                </c:pt>
                <c:pt idx="1">
                  <c:v>0.01</c:v>
                </c:pt>
                <c:pt idx="2">
                  <c:v>0.09</c:v>
                </c:pt>
                <c:pt idx="3">
                  <c:v>0.02</c:v>
                </c:pt>
                <c:pt idx="4" formatCode="#,##0.00;&quot;△&quot;#,##0.00">
                  <c:v>0</c:v>
                </c:pt>
              </c:numCache>
            </c:numRef>
          </c:val>
          <c:smooth val="0"/>
          <c:extLst>
            <c:ext xmlns:c16="http://schemas.microsoft.com/office/drawing/2014/chart" uri="{C3380CC4-5D6E-409C-BE32-E72D297353CC}">
              <c16:uniqueId val="{00000001-FD77-40C5-BAE7-3A40FAF08780}"/>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39.15</c:v>
                </c:pt>
                <c:pt idx="3">
                  <c:v>32.090000000000003</c:v>
                </c:pt>
                <c:pt idx="4">
                  <c:v>37.799999999999997</c:v>
                </c:pt>
              </c:numCache>
            </c:numRef>
          </c:val>
          <c:extLst>
            <c:ext xmlns:c16="http://schemas.microsoft.com/office/drawing/2014/chart" uri="{C3380CC4-5D6E-409C-BE32-E72D297353CC}">
              <c16:uniqueId val="{00000000-2AEF-4586-88EF-A36132A39558}"/>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35.64</c:v>
                </c:pt>
                <c:pt idx="1">
                  <c:v>33.729999999999997</c:v>
                </c:pt>
                <c:pt idx="2">
                  <c:v>33.21</c:v>
                </c:pt>
                <c:pt idx="3">
                  <c:v>32.229999999999997</c:v>
                </c:pt>
                <c:pt idx="4">
                  <c:v>39.130000000000003</c:v>
                </c:pt>
              </c:numCache>
            </c:numRef>
          </c:val>
          <c:smooth val="0"/>
          <c:extLst>
            <c:ext xmlns:c16="http://schemas.microsoft.com/office/drawing/2014/chart" uri="{C3380CC4-5D6E-409C-BE32-E72D297353CC}">
              <c16:uniqueId val="{00000001-2AEF-4586-88EF-A36132A39558}"/>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71.64</c:v>
                </c:pt>
                <c:pt idx="1">
                  <c:v>76.290000000000006</c:v>
                </c:pt>
                <c:pt idx="2">
                  <c:v>75.17</c:v>
                </c:pt>
                <c:pt idx="3">
                  <c:v>73.41</c:v>
                </c:pt>
                <c:pt idx="4">
                  <c:v>66.33</c:v>
                </c:pt>
              </c:numCache>
            </c:numRef>
          </c:val>
          <c:extLst>
            <c:ext xmlns:c16="http://schemas.microsoft.com/office/drawing/2014/chart" uri="{C3380CC4-5D6E-409C-BE32-E72D297353CC}">
              <c16:uniqueId val="{00000000-80DF-4151-B4DC-D0993F9F3B39}"/>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82.92</c:v>
                </c:pt>
                <c:pt idx="1">
                  <c:v>79.989999999999995</c:v>
                </c:pt>
                <c:pt idx="2">
                  <c:v>79.98</c:v>
                </c:pt>
                <c:pt idx="3">
                  <c:v>80.8</c:v>
                </c:pt>
                <c:pt idx="4">
                  <c:v>86.33</c:v>
                </c:pt>
              </c:numCache>
            </c:numRef>
          </c:val>
          <c:smooth val="0"/>
          <c:extLst>
            <c:ext xmlns:c16="http://schemas.microsoft.com/office/drawing/2014/chart" uri="{C3380CC4-5D6E-409C-BE32-E72D297353CC}">
              <c16:uniqueId val="{00000001-80DF-4151-B4DC-D0993F9F3B39}"/>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48.22</c:v>
                </c:pt>
                <c:pt idx="1">
                  <c:v>97.34</c:v>
                </c:pt>
                <c:pt idx="2">
                  <c:v>82.22</c:v>
                </c:pt>
                <c:pt idx="3">
                  <c:v>47.97</c:v>
                </c:pt>
                <c:pt idx="4">
                  <c:v>85.03</c:v>
                </c:pt>
              </c:numCache>
            </c:numRef>
          </c:val>
          <c:extLst>
            <c:ext xmlns:c16="http://schemas.microsoft.com/office/drawing/2014/chart" uri="{C3380CC4-5D6E-409C-BE32-E72D297353CC}">
              <c16:uniqueId val="{00000000-DF1B-47DC-A37E-5F5504B791DB}"/>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F1B-47DC-A37E-5F5504B791DB}"/>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20B-4208-8F08-CCCBC020EAE3}"/>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20B-4208-8F08-CCCBC020EAE3}"/>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70D-42A4-A99C-533ACD4093E8}"/>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70D-42A4-A99C-533ACD4093E8}"/>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759-42CE-94BA-95F14DF5EAA4}"/>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759-42CE-94BA-95F14DF5EAA4}"/>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A1F-48FA-9A57-EFFEF7B06A5A}"/>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A1F-48FA-9A57-EFFEF7B06A5A}"/>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5480.69</c:v>
                </c:pt>
                <c:pt idx="1">
                  <c:v>7421.67</c:v>
                </c:pt>
                <c:pt idx="2">
                  <c:v>8144.86</c:v>
                </c:pt>
                <c:pt idx="3">
                  <c:v>8198.26</c:v>
                </c:pt>
                <c:pt idx="4">
                  <c:v>7231.32</c:v>
                </c:pt>
              </c:numCache>
            </c:numRef>
          </c:val>
          <c:extLst>
            <c:ext xmlns:c16="http://schemas.microsoft.com/office/drawing/2014/chart" uri="{C3380CC4-5D6E-409C-BE32-E72D297353CC}">
              <c16:uniqueId val="{00000000-6F84-4B9A-B3E9-CF119018BEFE}"/>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1029.24</c:v>
                </c:pt>
                <c:pt idx="1">
                  <c:v>1063.93</c:v>
                </c:pt>
                <c:pt idx="2">
                  <c:v>1060.8599999999999</c:v>
                </c:pt>
                <c:pt idx="3">
                  <c:v>1006.65</c:v>
                </c:pt>
                <c:pt idx="4">
                  <c:v>641.42999999999995</c:v>
                </c:pt>
              </c:numCache>
            </c:numRef>
          </c:val>
          <c:smooth val="0"/>
          <c:extLst>
            <c:ext xmlns:c16="http://schemas.microsoft.com/office/drawing/2014/chart" uri="{C3380CC4-5D6E-409C-BE32-E72D297353CC}">
              <c16:uniqueId val="{00000001-6F84-4B9A-B3E9-CF119018BEFE}"/>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16.399999999999999</c:v>
                </c:pt>
                <c:pt idx="1">
                  <c:v>44.03</c:v>
                </c:pt>
                <c:pt idx="2">
                  <c:v>18.12</c:v>
                </c:pt>
                <c:pt idx="3">
                  <c:v>16.07</c:v>
                </c:pt>
                <c:pt idx="4">
                  <c:v>26.38</c:v>
                </c:pt>
              </c:numCache>
            </c:numRef>
          </c:val>
          <c:extLst>
            <c:ext xmlns:c16="http://schemas.microsoft.com/office/drawing/2014/chart" uri="{C3380CC4-5D6E-409C-BE32-E72D297353CC}">
              <c16:uniqueId val="{00000000-A058-4B92-888C-D4BBD5D853F7}"/>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43.13</c:v>
                </c:pt>
                <c:pt idx="1">
                  <c:v>46.26</c:v>
                </c:pt>
                <c:pt idx="2">
                  <c:v>45.81</c:v>
                </c:pt>
                <c:pt idx="3">
                  <c:v>43.43</c:v>
                </c:pt>
                <c:pt idx="4">
                  <c:v>56.93</c:v>
                </c:pt>
              </c:numCache>
            </c:numRef>
          </c:val>
          <c:smooth val="0"/>
          <c:extLst>
            <c:ext xmlns:c16="http://schemas.microsoft.com/office/drawing/2014/chart" uri="{C3380CC4-5D6E-409C-BE32-E72D297353CC}">
              <c16:uniqueId val="{00000001-A058-4B92-888C-D4BBD5D853F7}"/>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891.65</c:v>
                </c:pt>
                <c:pt idx="1">
                  <c:v>334.9</c:v>
                </c:pt>
                <c:pt idx="2">
                  <c:v>820.34</c:v>
                </c:pt>
                <c:pt idx="3">
                  <c:v>926.95</c:v>
                </c:pt>
                <c:pt idx="4">
                  <c:v>618.78</c:v>
                </c:pt>
              </c:numCache>
            </c:numRef>
          </c:val>
          <c:extLst>
            <c:ext xmlns:c16="http://schemas.microsoft.com/office/drawing/2014/chart" uri="{C3380CC4-5D6E-409C-BE32-E72D297353CC}">
              <c16:uniqueId val="{00000000-BE50-48E0-A19E-6231F2E76C36}"/>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392.03</c:v>
                </c:pt>
                <c:pt idx="1">
                  <c:v>376.4</c:v>
                </c:pt>
                <c:pt idx="2">
                  <c:v>383.92</c:v>
                </c:pt>
                <c:pt idx="3">
                  <c:v>400.44</c:v>
                </c:pt>
                <c:pt idx="4">
                  <c:v>300.17</c:v>
                </c:pt>
              </c:numCache>
            </c:numRef>
          </c:val>
          <c:smooth val="0"/>
          <c:extLst>
            <c:ext xmlns:c16="http://schemas.microsoft.com/office/drawing/2014/chart" uri="{C3380CC4-5D6E-409C-BE32-E72D297353CC}">
              <c16:uniqueId val="{00000001-BE50-48E0-A19E-6231F2E76C36}"/>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【953.26】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【379.91】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90" zoomScaleNormal="9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岩手県　大船渡市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漁業集落排水</v>
      </c>
      <c r="Q8" s="49"/>
      <c r="R8" s="49"/>
      <c r="S8" s="49"/>
      <c r="T8" s="49"/>
      <c r="U8" s="49"/>
      <c r="V8" s="49"/>
      <c r="W8" s="49" t="str">
        <f>データ!L6</f>
        <v>H1</v>
      </c>
      <c r="X8" s="49"/>
      <c r="Y8" s="49"/>
      <c r="Z8" s="49"/>
      <c r="AA8" s="49"/>
      <c r="AB8" s="49"/>
      <c r="AC8" s="49"/>
      <c r="AD8" s="50" t="str">
        <f>データ!$M$6</f>
        <v>非設置</v>
      </c>
      <c r="AE8" s="50"/>
      <c r="AF8" s="50"/>
      <c r="AG8" s="50"/>
      <c r="AH8" s="50"/>
      <c r="AI8" s="50"/>
      <c r="AJ8" s="50"/>
      <c r="AK8" s="3"/>
      <c r="AL8" s="51">
        <f>データ!S6</f>
        <v>35849</v>
      </c>
      <c r="AM8" s="51"/>
      <c r="AN8" s="51"/>
      <c r="AO8" s="51"/>
      <c r="AP8" s="51"/>
      <c r="AQ8" s="51"/>
      <c r="AR8" s="51"/>
      <c r="AS8" s="51"/>
      <c r="AT8" s="46">
        <f>データ!T6</f>
        <v>322.51</v>
      </c>
      <c r="AU8" s="46"/>
      <c r="AV8" s="46"/>
      <c r="AW8" s="46"/>
      <c r="AX8" s="46"/>
      <c r="AY8" s="46"/>
      <c r="AZ8" s="46"/>
      <c r="BA8" s="46"/>
      <c r="BB8" s="46">
        <f>データ!U6</f>
        <v>111.16</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5.78</v>
      </c>
      <c r="Q10" s="46"/>
      <c r="R10" s="46"/>
      <c r="S10" s="46"/>
      <c r="T10" s="46"/>
      <c r="U10" s="46"/>
      <c r="V10" s="46"/>
      <c r="W10" s="46">
        <f>データ!Q6</f>
        <v>87.54</v>
      </c>
      <c r="X10" s="46"/>
      <c r="Y10" s="46"/>
      <c r="Z10" s="46"/>
      <c r="AA10" s="46"/>
      <c r="AB10" s="46"/>
      <c r="AC10" s="46"/>
      <c r="AD10" s="51">
        <f>データ!R6</f>
        <v>2750</v>
      </c>
      <c r="AE10" s="51"/>
      <c r="AF10" s="51"/>
      <c r="AG10" s="51"/>
      <c r="AH10" s="51"/>
      <c r="AI10" s="51"/>
      <c r="AJ10" s="51"/>
      <c r="AK10" s="2"/>
      <c r="AL10" s="51">
        <f>データ!V6</f>
        <v>2049</v>
      </c>
      <c r="AM10" s="51"/>
      <c r="AN10" s="51"/>
      <c r="AO10" s="51"/>
      <c r="AP10" s="51"/>
      <c r="AQ10" s="51"/>
      <c r="AR10" s="51"/>
      <c r="AS10" s="51"/>
      <c r="AT10" s="46">
        <f>データ!W6</f>
        <v>0.78</v>
      </c>
      <c r="AU10" s="46"/>
      <c r="AV10" s="46"/>
      <c r="AW10" s="46"/>
      <c r="AX10" s="46"/>
      <c r="AY10" s="46"/>
      <c r="AZ10" s="46"/>
      <c r="BA10" s="46"/>
      <c r="BB10" s="46">
        <f>データ!X6</f>
        <v>2626.92</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117</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30"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118</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119</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【953.26】</v>
      </c>
      <c r="I86" s="26" t="str">
        <f>データ!CA6</f>
        <v>【45.31】</v>
      </c>
      <c r="J86" s="26" t="str">
        <f>データ!CL6</f>
        <v>【379.91】</v>
      </c>
      <c r="K86" s="26" t="str">
        <f>データ!CW6</f>
        <v>【33.67】</v>
      </c>
      <c r="L86" s="26" t="str">
        <f>データ!DH6</f>
        <v>【79.94】</v>
      </c>
      <c r="M86" s="26" t="s">
        <v>44</v>
      </c>
      <c r="N86" s="26" t="s">
        <v>45</v>
      </c>
      <c r="O86" s="26" t="str">
        <f>データ!EO6</f>
        <v>【0.01】</v>
      </c>
    </row>
  </sheetData>
  <sheetProtection algorithmName="SHA-512" hashValue="zZZGQ1QktMtcRJPMCBNGjFCxBy/k9EtxXDeRC0pJk1Qz5U6MITIT7jDL+QIz622wEWz4qv4oJC6FTvdn2wuy/w==" saltValue="41uwyRgCrJtWRtIB+7Kg1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7" t="s">
        <v>55</v>
      </c>
      <c r="I3" s="78"/>
      <c r="J3" s="78"/>
      <c r="K3" s="78"/>
      <c r="L3" s="78"/>
      <c r="M3" s="78"/>
      <c r="N3" s="78"/>
      <c r="O3" s="78"/>
      <c r="P3" s="78"/>
      <c r="Q3" s="78"/>
      <c r="R3" s="78"/>
      <c r="S3" s="78"/>
      <c r="T3" s="78"/>
      <c r="U3" s="78"/>
      <c r="V3" s="78"/>
      <c r="W3" s="78"/>
      <c r="X3" s="79"/>
      <c r="Y3" s="83"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58</v>
      </c>
      <c r="B4" s="30"/>
      <c r="C4" s="30"/>
      <c r="D4" s="30"/>
      <c r="E4" s="30"/>
      <c r="F4" s="30"/>
      <c r="G4" s="30"/>
      <c r="H4" s="80"/>
      <c r="I4" s="81"/>
      <c r="J4" s="81"/>
      <c r="K4" s="81"/>
      <c r="L4" s="81"/>
      <c r="M4" s="81"/>
      <c r="N4" s="81"/>
      <c r="O4" s="81"/>
      <c r="P4" s="81"/>
      <c r="Q4" s="81"/>
      <c r="R4" s="81"/>
      <c r="S4" s="81"/>
      <c r="T4" s="81"/>
      <c r="U4" s="81"/>
      <c r="V4" s="81"/>
      <c r="W4" s="81"/>
      <c r="X4" s="82"/>
      <c r="Y4" s="76" t="s">
        <v>59</v>
      </c>
      <c r="Z4" s="76"/>
      <c r="AA4" s="76"/>
      <c r="AB4" s="76"/>
      <c r="AC4" s="76"/>
      <c r="AD4" s="76"/>
      <c r="AE4" s="76"/>
      <c r="AF4" s="76"/>
      <c r="AG4" s="76"/>
      <c r="AH4" s="76"/>
      <c r="AI4" s="76"/>
      <c r="AJ4" s="76" t="s">
        <v>60</v>
      </c>
      <c r="AK4" s="76"/>
      <c r="AL4" s="76"/>
      <c r="AM4" s="76"/>
      <c r="AN4" s="76"/>
      <c r="AO4" s="76"/>
      <c r="AP4" s="76"/>
      <c r="AQ4" s="76"/>
      <c r="AR4" s="76"/>
      <c r="AS4" s="76"/>
      <c r="AT4" s="76"/>
      <c r="AU4" s="76" t="s">
        <v>61</v>
      </c>
      <c r="AV4" s="76"/>
      <c r="AW4" s="76"/>
      <c r="AX4" s="76"/>
      <c r="AY4" s="76"/>
      <c r="AZ4" s="76"/>
      <c r="BA4" s="76"/>
      <c r="BB4" s="76"/>
      <c r="BC4" s="76"/>
      <c r="BD4" s="76"/>
      <c r="BE4" s="76"/>
      <c r="BF4" s="76" t="s">
        <v>62</v>
      </c>
      <c r="BG4" s="76"/>
      <c r="BH4" s="76"/>
      <c r="BI4" s="76"/>
      <c r="BJ4" s="76"/>
      <c r="BK4" s="76"/>
      <c r="BL4" s="76"/>
      <c r="BM4" s="76"/>
      <c r="BN4" s="76"/>
      <c r="BO4" s="76"/>
      <c r="BP4" s="76"/>
      <c r="BQ4" s="76" t="s">
        <v>63</v>
      </c>
      <c r="BR4" s="76"/>
      <c r="BS4" s="76"/>
      <c r="BT4" s="76"/>
      <c r="BU4" s="76"/>
      <c r="BV4" s="76"/>
      <c r="BW4" s="76"/>
      <c r="BX4" s="76"/>
      <c r="BY4" s="76"/>
      <c r="BZ4" s="76"/>
      <c r="CA4" s="76"/>
      <c r="CB4" s="76" t="s">
        <v>64</v>
      </c>
      <c r="CC4" s="76"/>
      <c r="CD4" s="76"/>
      <c r="CE4" s="76"/>
      <c r="CF4" s="76"/>
      <c r="CG4" s="76"/>
      <c r="CH4" s="76"/>
      <c r="CI4" s="76"/>
      <c r="CJ4" s="76"/>
      <c r="CK4" s="76"/>
      <c r="CL4" s="76"/>
      <c r="CM4" s="76" t="s">
        <v>65</v>
      </c>
      <c r="CN4" s="76"/>
      <c r="CO4" s="76"/>
      <c r="CP4" s="76"/>
      <c r="CQ4" s="76"/>
      <c r="CR4" s="76"/>
      <c r="CS4" s="76"/>
      <c r="CT4" s="76"/>
      <c r="CU4" s="76"/>
      <c r="CV4" s="76"/>
      <c r="CW4" s="76"/>
      <c r="CX4" s="76" t="s">
        <v>66</v>
      </c>
      <c r="CY4" s="76"/>
      <c r="CZ4" s="76"/>
      <c r="DA4" s="76"/>
      <c r="DB4" s="76"/>
      <c r="DC4" s="76"/>
      <c r="DD4" s="76"/>
      <c r="DE4" s="76"/>
      <c r="DF4" s="76"/>
      <c r="DG4" s="76"/>
      <c r="DH4" s="76"/>
      <c r="DI4" s="76" t="s">
        <v>67</v>
      </c>
      <c r="DJ4" s="76"/>
      <c r="DK4" s="76"/>
      <c r="DL4" s="76"/>
      <c r="DM4" s="76"/>
      <c r="DN4" s="76"/>
      <c r="DO4" s="76"/>
      <c r="DP4" s="76"/>
      <c r="DQ4" s="76"/>
      <c r="DR4" s="76"/>
      <c r="DS4" s="76"/>
      <c r="DT4" s="76" t="s">
        <v>68</v>
      </c>
      <c r="DU4" s="76"/>
      <c r="DV4" s="76"/>
      <c r="DW4" s="76"/>
      <c r="DX4" s="76"/>
      <c r="DY4" s="76"/>
      <c r="DZ4" s="76"/>
      <c r="EA4" s="76"/>
      <c r="EB4" s="76"/>
      <c r="EC4" s="76"/>
      <c r="ED4" s="76"/>
      <c r="EE4" s="76" t="s">
        <v>69</v>
      </c>
      <c r="EF4" s="76"/>
      <c r="EG4" s="76"/>
      <c r="EH4" s="76"/>
      <c r="EI4" s="76"/>
      <c r="EJ4" s="76"/>
      <c r="EK4" s="76"/>
      <c r="EL4" s="76"/>
      <c r="EM4" s="76"/>
      <c r="EN4" s="76"/>
      <c r="EO4" s="76"/>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2019</v>
      </c>
      <c r="C6" s="33">
        <f t="shared" ref="C6:X6" si="3">C7</f>
        <v>32034</v>
      </c>
      <c r="D6" s="33">
        <f t="shared" si="3"/>
        <v>47</v>
      </c>
      <c r="E6" s="33">
        <f t="shared" si="3"/>
        <v>17</v>
      </c>
      <c r="F6" s="33">
        <f t="shared" si="3"/>
        <v>6</v>
      </c>
      <c r="G6" s="33">
        <f t="shared" si="3"/>
        <v>0</v>
      </c>
      <c r="H6" s="33" t="str">
        <f t="shared" si="3"/>
        <v>岩手県　大船渡市</v>
      </c>
      <c r="I6" s="33" t="str">
        <f t="shared" si="3"/>
        <v>法非適用</v>
      </c>
      <c r="J6" s="33" t="str">
        <f t="shared" si="3"/>
        <v>下水道事業</v>
      </c>
      <c r="K6" s="33" t="str">
        <f t="shared" si="3"/>
        <v>漁業集落排水</v>
      </c>
      <c r="L6" s="33" t="str">
        <f t="shared" si="3"/>
        <v>H1</v>
      </c>
      <c r="M6" s="33" t="str">
        <f t="shared" si="3"/>
        <v>非設置</v>
      </c>
      <c r="N6" s="34" t="str">
        <f t="shared" si="3"/>
        <v>-</v>
      </c>
      <c r="O6" s="34" t="str">
        <f t="shared" si="3"/>
        <v>該当数値なし</v>
      </c>
      <c r="P6" s="34">
        <f t="shared" si="3"/>
        <v>5.78</v>
      </c>
      <c r="Q6" s="34">
        <f t="shared" si="3"/>
        <v>87.54</v>
      </c>
      <c r="R6" s="34">
        <f t="shared" si="3"/>
        <v>2750</v>
      </c>
      <c r="S6" s="34">
        <f t="shared" si="3"/>
        <v>35849</v>
      </c>
      <c r="T6" s="34">
        <f t="shared" si="3"/>
        <v>322.51</v>
      </c>
      <c r="U6" s="34">
        <f t="shared" si="3"/>
        <v>111.16</v>
      </c>
      <c r="V6" s="34">
        <f t="shared" si="3"/>
        <v>2049</v>
      </c>
      <c r="W6" s="34">
        <f t="shared" si="3"/>
        <v>0.78</v>
      </c>
      <c r="X6" s="34">
        <f t="shared" si="3"/>
        <v>2626.92</v>
      </c>
      <c r="Y6" s="35">
        <f>IF(Y7="",NA(),Y7)</f>
        <v>48.22</v>
      </c>
      <c r="Z6" s="35">
        <f t="shared" ref="Z6:AH6" si="4">IF(Z7="",NA(),Z7)</f>
        <v>97.34</v>
      </c>
      <c r="AA6" s="35">
        <f t="shared" si="4"/>
        <v>82.22</v>
      </c>
      <c r="AB6" s="35">
        <f t="shared" si="4"/>
        <v>47.97</v>
      </c>
      <c r="AC6" s="35">
        <f t="shared" si="4"/>
        <v>85.03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5480.69</v>
      </c>
      <c r="BG6" s="35">
        <f t="shared" ref="BG6:BO6" si="7">IF(BG7="",NA(),BG7)</f>
        <v>7421.67</v>
      </c>
      <c r="BH6" s="35">
        <f t="shared" si="7"/>
        <v>8144.86</v>
      </c>
      <c r="BI6" s="35">
        <f t="shared" si="7"/>
        <v>8198.26</v>
      </c>
      <c r="BJ6" s="35">
        <f t="shared" si="7"/>
        <v>7231.32</v>
      </c>
      <c r="BK6" s="35">
        <f t="shared" si="7"/>
        <v>1029.24</v>
      </c>
      <c r="BL6" s="35">
        <f t="shared" si="7"/>
        <v>1063.93</v>
      </c>
      <c r="BM6" s="35">
        <f t="shared" si="7"/>
        <v>1060.8599999999999</v>
      </c>
      <c r="BN6" s="35">
        <f t="shared" si="7"/>
        <v>1006.65</v>
      </c>
      <c r="BO6" s="35">
        <f t="shared" si="7"/>
        <v>641.42999999999995</v>
      </c>
      <c r="BP6" s="34" t="str">
        <f>IF(BP7="","",IF(BP7="-","【-】","【"&amp;SUBSTITUTE(TEXT(BP7,"#,##0.00"),"-","△")&amp;"】"))</f>
        <v>【953.26】</v>
      </c>
      <c r="BQ6" s="35">
        <f>IF(BQ7="",NA(),BQ7)</f>
        <v>16.399999999999999</v>
      </c>
      <c r="BR6" s="35">
        <f t="shared" ref="BR6:BZ6" si="8">IF(BR7="",NA(),BR7)</f>
        <v>44.03</v>
      </c>
      <c r="BS6" s="35">
        <f t="shared" si="8"/>
        <v>18.12</v>
      </c>
      <c r="BT6" s="35">
        <f t="shared" si="8"/>
        <v>16.07</v>
      </c>
      <c r="BU6" s="35">
        <f t="shared" si="8"/>
        <v>26.38</v>
      </c>
      <c r="BV6" s="35">
        <f t="shared" si="8"/>
        <v>43.13</v>
      </c>
      <c r="BW6" s="35">
        <f t="shared" si="8"/>
        <v>46.26</v>
      </c>
      <c r="BX6" s="35">
        <f t="shared" si="8"/>
        <v>45.81</v>
      </c>
      <c r="BY6" s="35">
        <f t="shared" si="8"/>
        <v>43.43</v>
      </c>
      <c r="BZ6" s="35">
        <f t="shared" si="8"/>
        <v>56.93</v>
      </c>
      <c r="CA6" s="34" t="str">
        <f>IF(CA7="","",IF(CA7="-","【-】","【"&amp;SUBSTITUTE(TEXT(CA7,"#,##0.00"),"-","△")&amp;"】"))</f>
        <v>【45.31】</v>
      </c>
      <c r="CB6" s="35">
        <f>IF(CB7="",NA(),CB7)</f>
        <v>891.65</v>
      </c>
      <c r="CC6" s="35">
        <f t="shared" ref="CC6:CK6" si="9">IF(CC7="",NA(),CC7)</f>
        <v>334.9</v>
      </c>
      <c r="CD6" s="35">
        <f t="shared" si="9"/>
        <v>820.34</v>
      </c>
      <c r="CE6" s="35">
        <f t="shared" si="9"/>
        <v>926.95</v>
      </c>
      <c r="CF6" s="35">
        <f t="shared" si="9"/>
        <v>618.78</v>
      </c>
      <c r="CG6" s="35">
        <f t="shared" si="9"/>
        <v>392.03</v>
      </c>
      <c r="CH6" s="35">
        <f t="shared" si="9"/>
        <v>376.4</v>
      </c>
      <c r="CI6" s="35">
        <f t="shared" si="9"/>
        <v>383.92</v>
      </c>
      <c r="CJ6" s="35">
        <f t="shared" si="9"/>
        <v>400.44</v>
      </c>
      <c r="CK6" s="35">
        <f t="shared" si="9"/>
        <v>300.17</v>
      </c>
      <c r="CL6" s="34" t="str">
        <f>IF(CL7="","",IF(CL7="-","【-】","【"&amp;SUBSTITUTE(TEXT(CL7,"#,##0.00"),"-","△")&amp;"】"))</f>
        <v>【379.91】</v>
      </c>
      <c r="CM6" s="35" t="str">
        <f>IF(CM7="",NA(),CM7)</f>
        <v>-</v>
      </c>
      <c r="CN6" s="35" t="str">
        <f t="shared" ref="CN6:CV6" si="10">IF(CN7="",NA(),CN7)</f>
        <v>-</v>
      </c>
      <c r="CO6" s="35">
        <f t="shared" si="10"/>
        <v>39.15</v>
      </c>
      <c r="CP6" s="35">
        <f t="shared" si="10"/>
        <v>32.090000000000003</v>
      </c>
      <c r="CQ6" s="35">
        <f t="shared" si="10"/>
        <v>37.799999999999997</v>
      </c>
      <c r="CR6" s="35">
        <f t="shared" si="10"/>
        <v>35.64</v>
      </c>
      <c r="CS6" s="35">
        <f t="shared" si="10"/>
        <v>33.729999999999997</v>
      </c>
      <c r="CT6" s="35">
        <f t="shared" si="10"/>
        <v>33.21</v>
      </c>
      <c r="CU6" s="35">
        <f t="shared" si="10"/>
        <v>32.229999999999997</v>
      </c>
      <c r="CV6" s="35">
        <f t="shared" si="10"/>
        <v>39.130000000000003</v>
      </c>
      <c r="CW6" s="34" t="str">
        <f>IF(CW7="","",IF(CW7="-","【-】","【"&amp;SUBSTITUTE(TEXT(CW7,"#,##0.00"),"-","△")&amp;"】"))</f>
        <v>【33.67】</v>
      </c>
      <c r="CX6" s="35">
        <f>IF(CX7="",NA(),CX7)</f>
        <v>71.64</v>
      </c>
      <c r="CY6" s="35">
        <f t="shared" ref="CY6:DG6" si="11">IF(CY7="",NA(),CY7)</f>
        <v>76.290000000000006</v>
      </c>
      <c r="CZ6" s="35">
        <f t="shared" si="11"/>
        <v>75.17</v>
      </c>
      <c r="DA6" s="35">
        <f t="shared" si="11"/>
        <v>73.41</v>
      </c>
      <c r="DB6" s="35">
        <f t="shared" si="11"/>
        <v>66.33</v>
      </c>
      <c r="DC6" s="35">
        <f t="shared" si="11"/>
        <v>82.92</v>
      </c>
      <c r="DD6" s="35">
        <f t="shared" si="11"/>
        <v>79.989999999999995</v>
      </c>
      <c r="DE6" s="35">
        <f t="shared" si="11"/>
        <v>79.98</v>
      </c>
      <c r="DF6" s="35">
        <f t="shared" si="11"/>
        <v>80.8</v>
      </c>
      <c r="DG6" s="35">
        <f t="shared" si="11"/>
        <v>86.33</v>
      </c>
      <c r="DH6" s="34" t="str">
        <f>IF(DH7="","",IF(DH7="-","【-】","【"&amp;SUBSTITUTE(TEXT(DH7,"#,##0.00"),"-","△")&amp;"】"))</f>
        <v>【79.94】</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0.18</v>
      </c>
      <c r="EK6" s="35">
        <f t="shared" si="14"/>
        <v>0.01</v>
      </c>
      <c r="EL6" s="35">
        <f t="shared" si="14"/>
        <v>0.09</v>
      </c>
      <c r="EM6" s="35">
        <f t="shared" si="14"/>
        <v>0.02</v>
      </c>
      <c r="EN6" s="34">
        <f t="shared" si="14"/>
        <v>0</v>
      </c>
      <c r="EO6" s="34" t="str">
        <f>IF(EO7="","",IF(EO7="-","【-】","【"&amp;SUBSTITUTE(TEXT(EO7,"#,##0.00"),"-","△")&amp;"】"))</f>
        <v>【0.01】</v>
      </c>
    </row>
    <row r="7" spans="1:145" s="36" customFormat="1" x14ac:dyDescent="0.15">
      <c r="A7" s="28"/>
      <c r="B7" s="37">
        <v>2019</v>
      </c>
      <c r="C7" s="37">
        <v>32034</v>
      </c>
      <c r="D7" s="37">
        <v>47</v>
      </c>
      <c r="E7" s="37">
        <v>17</v>
      </c>
      <c r="F7" s="37">
        <v>6</v>
      </c>
      <c r="G7" s="37">
        <v>0</v>
      </c>
      <c r="H7" s="37" t="s">
        <v>99</v>
      </c>
      <c r="I7" s="37" t="s">
        <v>100</v>
      </c>
      <c r="J7" s="37" t="s">
        <v>101</v>
      </c>
      <c r="K7" s="37" t="s">
        <v>102</v>
      </c>
      <c r="L7" s="37" t="s">
        <v>103</v>
      </c>
      <c r="M7" s="37" t="s">
        <v>104</v>
      </c>
      <c r="N7" s="38" t="s">
        <v>105</v>
      </c>
      <c r="O7" s="38" t="s">
        <v>106</v>
      </c>
      <c r="P7" s="38">
        <v>5.78</v>
      </c>
      <c r="Q7" s="38">
        <v>87.54</v>
      </c>
      <c r="R7" s="38">
        <v>2750</v>
      </c>
      <c r="S7" s="38">
        <v>35849</v>
      </c>
      <c r="T7" s="38">
        <v>322.51</v>
      </c>
      <c r="U7" s="38">
        <v>111.16</v>
      </c>
      <c r="V7" s="38">
        <v>2049</v>
      </c>
      <c r="W7" s="38">
        <v>0.78</v>
      </c>
      <c r="X7" s="38">
        <v>2626.92</v>
      </c>
      <c r="Y7" s="38">
        <v>48.22</v>
      </c>
      <c r="Z7" s="38">
        <v>97.34</v>
      </c>
      <c r="AA7" s="38">
        <v>82.22</v>
      </c>
      <c r="AB7" s="38">
        <v>47.97</v>
      </c>
      <c r="AC7" s="38">
        <v>85.03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5480.69</v>
      </c>
      <c r="BG7" s="38">
        <v>7421.67</v>
      </c>
      <c r="BH7" s="38">
        <v>8144.86</v>
      </c>
      <c r="BI7" s="38">
        <v>8198.26</v>
      </c>
      <c r="BJ7" s="38">
        <v>7231.32</v>
      </c>
      <c r="BK7" s="38">
        <v>1029.24</v>
      </c>
      <c r="BL7" s="38">
        <v>1063.93</v>
      </c>
      <c r="BM7" s="38">
        <v>1060.8599999999999</v>
      </c>
      <c r="BN7" s="38">
        <v>1006.65</v>
      </c>
      <c r="BO7" s="38">
        <v>641.42999999999995</v>
      </c>
      <c r="BP7" s="38">
        <v>953.26</v>
      </c>
      <c r="BQ7" s="38">
        <v>16.399999999999999</v>
      </c>
      <c r="BR7" s="38">
        <v>44.03</v>
      </c>
      <c r="BS7" s="38">
        <v>18.12</v>
      </c>
      <c r="BT7" s="38">
        <v>16.07</v>
      </c>
      <c r="BU7" s="38">
        <v>26.38</v>
      </c>
      <c r="BV7" s="38">
        <v>43.13</v>
      </c>
      <c r="BW7" s="38">
        <v>46.26</v>
      </c>
      <c r="BX7" s="38">
        <v>45.81</v>
      </c>
      <c r="BY7" s="38">
        <v>43.43</v>
      </c>
      <c r="BZ7" s="38">
        <v>56.93</v>
      </c>
      <c r="CA7" s="38">
        <v>45.31</v>
      </c>
      <c r="CB7" s="38">
        <v>891.65</v>
      </c>
      <c r="CC7" s="38">
        <v>334.9</v>
      </c>
      <c r="CD7" s="38">
        <v>820.34</v>
      </c>
      <c r="CE7" s="38">
        <v>926.95</v>
      </c>
      <c r="CF7" s="38">
        <v>618.78</v>
      </c>
      <c r="CG7" s="38">
        <v>392.03</v>
      </c>
      <c r="CH7" s="38">
        <v>376.4</v>
      </c>
      <c r="CI7" s="38">
        <v>383.92</v>
      </c>
      <c r="CJ7" s="38">
        <v>400.44</v>
      </c>
      <c r="CK7" s="38">
        <v>300.17</v>
      </c>
      <c r="CL7" s="38">
        <v>379.91</v>
      </c>
      <c r="CM7" s="38" t="s">
        <v>105</v>
      </c>
      <c r="CN7" s="38" t="s">
        <v>105</v>
      </c>
      <c r="CO7" s="38">
        <v>39.15</v>
      </c>
      <c r="CP7" s="38">
        <v>32.090000000000003</v>
      </c>
      <c r="CQ7" s="38">
        <v>37.799999999999997</v>
      </c>
      <c r="CR7" s="38">
        <v>35.64</v>
      </c>
      <c r="CS7" s="38">
        <v>33.729999999999997</v>
      </c>
      <c r="CT7" s="38">
        <v>33.21</v>
      </c>
      <c r="CU7" s="38">
        <v>32.229999999999997</v>
      </c>
      <c r="CV7" s="38">
        <v>39.130000000000003</v>
      </c>
      <c r="CW7" s="38">
        <v>33.67</v>
      </c>
      <c r="CX7" s="38">
        <v>71.64</v>
      </c>
      <c r="CY7" s="38">
        <v>76.290000000000006</v>
      </c>
      <c r="CZ7" s="38">
        <v>75.17</v>
      </c>
      <c r="DA7" s="38">
        <v>73.41</v>
      </c>
      <c r="DB7" s="38">
        <v>66.33</v>
      </c>
      <c r="DC7" s="38">
        <v>82.92</v>
      </c>
      <c r="DD7" s="38">
        <v>79.989999999999995</v>
      </c>
      <c r="DE7" s="38">
        <v>79.98</v>
      </c>
      <c r="DF7" s="38">
        <v>80.8</v>
      </c>
      <c r="DG7" s="38">
        <v>86.33</v>
      </c>
      <c r="DH7" s="38">
        <v>79.94</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0.18</v>
      </c>
      <c r="EK7" s="38">
        <v>0.01</v>
      </c>
      <c r="EL7" s="38">
        <v>0.09</v>
      </c>
      <c r="EM7" s="38">
        <v>0.02</v>
      </c>
      <c r="EN7" s="38">
        <v>0</v>
      </c>
      <c r="EO7" s="38">
        <v>0.01</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112</v>
      </c>
    </row>
    <row r="12" spans="1:145" x14ac:dyDescent="0.15">
      <c r="B12">
        <v>1</v>
      </c>
      <c r="C12">
        <v>1</v>
      </c>
      <c r="D12">
        <v>1</v>
      </c>
      <c r="E12">
        <v>1</v>
      </c>
      <c r="F12">
        <v>1</v>
      </c>
      <c r="G12" t="s">
        <v>113</v>
      </c>
    </row>
    <row r="13" spans="1:145" x14ac:dyDescent="0.15">
      <c r="B13" t="s">
        <v>114</v>
      </c>
      <c r="C13" t="s">
        <v>114</v>
      </c>
      <c r="D13" t="s">
        <v>114</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大船渡市</cp:lastModifiedBy>
  <dcterms:created xsi:type="dcterms:W3CDTF">2020-12-04T03:10:56Z</dcterms:created>
  <dcterms:modified xsi:type="dcterms:W3CDTF">2021-01-27T04:49:22Z</dcterms:modified>
  <cp:category/>
</cp:coreProperties>
</file>