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5　地方債\11 地方公営企業\26 経営比較分析表\R2\07_市町村への確認事項\市町村への確認事項回答\02_宮古市（下水道事業）\"/>
    </mc:Choice>
  </mc:AlternateContent>
  <workbookProtection workbookAlgorithmName="SHA-512" workbookHashValue="7SF2LgFBBn25TfZa4sr4pQqMBLuGGIcX6Yp5CrDJfVvVWaePW8ZoAMpwfi2vmWhZQVsmpeaZqWJKVS4FyVBwWA==" workbookSaltValue="bwC37X/dQ9FaMWRj3NJmJA==" workbookSpinCount="100000" lockStructure="1"/>
  <bookViews>
    <workbookView xWindow="0" yWindow="0" windowWidth="28800" windowHeight="1362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I10"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<sst xmlns="http://schemas.openxmlformats.org/spreadsheetml/2006/main" count="236" uniqueCount="120">
  <si>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</si>
  <si>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</si>
  <si>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</si>
  <si>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</si>
  <si>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</si>
  <si>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</si>
  <si>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</si>
  <si>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</si>
  <si>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</si>
  <si>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</si>
  <si>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</si>
  <si>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</si>
  <si>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</si>
  <si>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</si>
  <si>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</si>
  <si>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</si>
  <si>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</si>
  <si>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</si>
  <si>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</si>
  <si>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</si>
  <si>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</si>
  <si>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</si>
  <si>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</si>
  <si>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</si>
  <si>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</si>
  <si>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</si>
  <si>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</si>
  <si>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</si>
  <si>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</si>
  <si>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</si>
  <si>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</si>
  <si>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</si>
  <si>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</si>
  <si>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</si>
  <si>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</si>
  <si>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</si>
  <si>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</si>
  <si>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</si>
  <si>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</si>
  <si>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</si>
  <si>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</si>
  <si>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</si>
  <si>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</si>
  <si>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</si>
  <si>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</si>
  <si>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</si>
  <si>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</si>
  <si>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</si>
  <si>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</si>
  <si>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</si>
  <si>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</si>
  <si>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</si>
  <si>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</si>
  <si>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</si>
  <si>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</si>
  <si>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</si>
  <si>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</si>
  <si>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</si>
  <si>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</si>
  <si>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</si>
  <si>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</si>
  <si>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</si>
  <si>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</si>
  <si>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</si>
  <si>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</si>
  <si>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</si>
  <si>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</si>
  <si>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</si>
  <si>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</si>
  <si>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</si>
  <si>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</si>
  <si>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</si>
  <si>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</si>
  <si>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</si>
  <si>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</si>
  <si>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</si>
  <si>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</si>
  <si>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</si>
  <si>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</si>
  <si>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</si>
  <si>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</si>
  <si>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</si>
  <si>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</si>
  <si>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</si>
  <si>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</si>
  <si>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</si>
  <si>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</si>
  <si>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</si>
  <si>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</si>
  <si>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</si>
  <si>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</si>
  <si>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</si>
  <si>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</si>
  <si>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</si>
  <si>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</si>
  <si>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</si>
  <si>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</si>
  <si>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</si>
  <si>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宮古市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</si>
  <si>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</si>
  <si>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</si>
  <si>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</si>
  <si>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</si>
  <si>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</si>
  <si>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</si>
  <si>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</si>
  <si>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</si>
  <si>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</si>
  <si>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</si>
  <si>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</si>
  <si>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</si>
  <si>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</si>
  <si>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</si>
  <si>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</si>
  <si>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</si>
  <si>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</si>
  <si>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</si>
  <si>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③管渠改善率
　下水道管を更新した割合を表す指標です。千鶏石浜処理区はH6から事業に着手しており、更新が必要な老朽化した下水道管はまだありません。
※津軽石処理区は、H29に公共下水道施設に接続しました。</t>
    <phoneticPr fontId="4"/>
  </si>
  <si>
    <t>　使用料収入だけでは維持管理費等を賄えないため、一般会計からの繰入金を充てています。H29に津軽石処理区を公共下水道施設に接続したことに伴い、千鶏石浜処理区単独となっていますが、施設整備は完了していますので、企業債残高は徐々に減少していきます。企業債残高対事業規模比率が、高い値となっていますが、このことにより徐々に減少する見込みです。経費回収率、汚水処理減価とも類似団体平均値に達していませんので、今後も引き続き水洗化の普及を図りながら、使用料収入の増加に努める必要があります。</t>
    <rPh sb="122" eb="125">
      <t>キギョウサイ</t>
    </rPh>
    <rPh sb="125" eb="127">
      <t>ザンダカ</t>
    </rPh>
    <rPh sb="127" eb="128">
      <t>タイ</t>
    </rPh>
    <rPh sb="128" eb="132">
      <t>ジギョウキボ</t>
    </rPh>
    <rPh sb="132" eb="134">
      <t>ヒリツ</t>
    </rPh>
    <rPh sb="136" eb="137">
      <t>タカ</t>
    </rPh>
    <rPh sb="138" eb="139">
      <t>アタイ</t>
    </rPh>
    <rPh sb="155" eb="157">
      <t>ジョジョ</t>
    </rPh>
    <rPh sb="158" eb="160">
      <t>ゲンショウ</t>
    </rPh>
    <rPh sb="162" eb="164">
      <t>ミコ</t>
    </rPh>
    <phoneticPr fontId="4"/>
  </si>
  <si>
    <r>
      <t>①収益的収支比率
　費用に対する収益の割合を表す指標です。R01は前年度数値を上回りましたが、引き続き水洗化の普及を図りながら使用料収入の増加に努める必要があります。
④企業債残高対事業規模比率
　使用料収入に対する企業債残高の割合を表す指標です。施設整備は完了していますので、企業債残高は減少してきています。なお、H29から漁業集落排水事業の処理区域の一部を公共下水道施設に接続したことに伴う使用料収入の減少などから、企業債残高対事業規模比率は高くなっています。
⑤経費回収率
　経費をどの程度使用料収入で賄えているかを表した指標です。R01は下水道施設の維持管理費用が増加したことに伴い、</t>
    </r>
    <r>
      <rPr>
        <sz val="9.5"/>
        <rFont val="ＭＳ ゴシック"/>
        <family val="3"/>
        <charset val="128"/>
      </rPr>
      <t>類似団体平均値より</t>
    </r>
    <r>
      <rPr>
        <sz val="9.5"/>
        <color rgb="FFFF0000"/>
        <rFont val="ＭＳ ゴシック"/>
        <family val="3"/>
        <charset val="128"/>
      </rPr>
      <t>低い</t>
    </r>
    <r>
      <rPr>
        <sz val="9.5"/>
        <rFont val="ＭＳ ゴシック"/>
        <family val="3"/>
        <charset val="128"/>
      </rPr>
      <t>割合になりました。</t>
    </r>
    <r>
      <rPr>
        <sz val="9.5"/>
        <color theme="1"/>
        <rFont val="ＭＳ ゴシック"/>
        <family val="3"/>
        <charset val="128"/>
      </rPr>
      <t xml:space="preserve">
⑥汚水処理原価
　汚水１㎥当たりの処理費用を表す指標です。R01は下水道施設の維持管理費用が増加したことに伴い前年度に比べて高い割合になりました。
⑦施設利用率
　施設の処理能力に対する処理水量を表す指標で、施設の利用状況等を表す指標です。類似団体より高い割合で施設を利用しています。
⑧水洗化率
　水洗便所を設置している人口の割合を表した指標です。H29から漁業集落排水事業の処理区域の一部を公共下水道施設に接続したことに伴い低くなりましたが、R01では回復し、類似団体平均値に近い値となっています。</t>
    </r>
    <rPh sb="33" eb="36">
      <t>ゼンネンド</t>
    </rPh>
    <rPh sb="36" eb="38">
      <t>スウチ</t>
    </rPh>
    <rPh sb="39" eb="41">
      <t>ウワマワ</t>
    </rPh>
    <rPh sb="286" eb="288">
      <t>ゾウカ</t>
    </rPh>
    <rPh sb="300" eb="303">
      <t>ヘイキンチ</t>
    </rPh>
    <rPh sb="305" eb="306">
      <t>ヒク</t>
    </rPh>
    <rPh sb="363" eb="365">
      <t>ゾウカ</t>
    </rPh>
    <rPh sb="372" eb="375">
      <t>ゼンネンド</t>
    </rPh>
    <rPh sb="376" eb="377">
      <t>クラ</t>
    </rPh>
    <rPh sb="379" eb="380">
      <t>タカ</t>
    </rPh>
    <rPh sb="381" eb="383">
      <t>ワリアイ</t>
    </rPh>
    <rPh sb="545" eb="547">
      <t>カイフク</t>
    </rPh>
    <rPh sb="549" eb="553">
      <t>ルイジダンタイ</t>
    </rPh>
    <rPh sb="553" eb="556">
      <t>ヘイキンチ</t>
    </rPh>
    <rPh sb="557" eb="558">
      <t>チカ</t>
    </rPh>
    <rPh sb="559" eb="560">
      <t>アタイ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</si>
</sst>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5"/>
      <color theme="1"/>
      <name val="ＭＳ ゴシック"/>
      <family val="3"/>
      <charset val="128"/>
    </font>
    <font>
      <sz val="9.5"/>
      <color rgb="FFFF0000"/>
      <name val="ＭＳ ゴシック"/>
      <family val="3"/>
      <charset val="128"/>
    </font>
    <font>
      <sz val="9.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E40-4F0D-8D8D-23528C2DCC1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0.01</c:v>
                </c:pt>
                <c:pt idx="2">
                  <c:v>0.09</c:v>
                </c:pt>
                <c:pt idx="3">
                  <c:v>0.02</c:v>
                </c:pt>
                <c:pt idx="4">
                  <c:v>0.01</c:v>
                </c:pt>
              </c:numCache>
            </c:numRef>
          </c:val>
          <c:smooth val="0"/>
          <c:extLst>
            <c:ext xmlns:c16="http://schemas.microsoft.com/office/drawing/2014/chart" uri="{C3380CC4-5D6E-409C-BE32-E72D297353CC}">
              <c16:uniqueId val="{00000001-5E40-4F0D-8D8D-23528C2DCC1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57.11</c:v>
                </c:pt>
                <c:pt idx="1">
                  <c:v>62.61</c:v>
                </c:pt>
                <c:pt idx="2">
                  <c:v>58.14</c:v>
                </c:pt>
                <c:pt idx="3">
                  <c:v>56.98</c:v>
                </c:pt>
                <c:pt idx="4">
                  <c:v>56.98</c:v>
                </c:pt>
              </c:numCache>
            </c:numRef>
          </c:val>
          <c:extLst>
            <c:ext xmlns:c16="http://schemas.microsoft.com/office/drawing/2014/chart" uri="{C3380CC4-5D6E-409C-BE32-E72D297353CC}">
              <c16:uniqueId val="{00000000-B2D7-4A75-BBC5-CE7A478AE0C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29.28</c:v>
                </c:pt>
                <c:pt idx="1">
                  <c:v>33.729999999999997</c:v>
                </c:pt>
                <c:pt idx="2">
                  <c:v>33.21</c:v>
                </c:pt>
                <c:pt idx="3">
                  <c:v>32.229999999999997</c:v>
                </c:pt>
                <c:pt idx="4">
                  <c:v>32.479999999999997</c:v>
                </c:pt>
              </c:numCache>
            </c:numRef>
          </c:val>
          <c:smooth val="0"/>
          <c:extLst>
            <c:ext xmlns:c16="http://schemas.microsoft.com/office/drawing/2014/chart" uri="{C3380CC4-5D6E-409C-BE32-E72D297353CC}">
              <c16:uniqueId val="{00000001-B2D7-4A75-BBC5-CE7A478AE0C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67.59</c:v>
                </c:pt>
                <c:pt idx="1">
                  <c:v>67.680000000000007</c:v>
                </c:pt>
                <c:pt idx="2">
                  <c:v>65.03</c:v>
                </c:pt>
                <c:pt idx="3">
                  <c:v>65.709999999999994</c:v>
                </c:pt>
                <c:pt idx="4">
                  <c:v>76.87</c:v>
                </c:pt>
              </c:numCache>
            </c:numRef>
          </c:val>
          <c:extLst>
            <c:ext xmlns:c16="http://schemas.microsoft.com/office/drawing/2014/chart" uri="{C3380CC4-5D6E-409C-BE32-E72D297353CC}">
              <c16:uniqueId val="{00000000-4349-483D-92EA-C426AC078AD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66.819999999999993</c:v>
                </c:pt>
                <c:pt idx="1">
                  <c:v>79.989999999999995</c:v>
                </c:pt>
                <c:pt idx="2">
                  <c:v>79.98</c:v>
                </c:pt>
                <c:pt idx="3">
                  <c:v>80.8</c:v>
                </c:pt>
                <c:pt idx="4">
                  <c:v>79.2</c:v>
                </c:pt>
              </c:numCache>
            </c:numRef>
          </c:val>
          <c:smooth val="0"/>
          <c:extLst>
            <c:ext xmlns:c16="http://schemas.microsoft.com/office/drawing/2014/chart" uri="{C3380CC4-5D6E-409C-BE32-E72D297353CC}">
              <c16:uniqueId val="{00000001-4349-483D-92EA-C426AC078AD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88.81</c:v>
                </c:pt>
                <c:pt idx="1">
                  <c:v>99.53</c:v>
                </c:pt>
                <c:pt idx="2">
                  <c:v>99.78</c:v>
                </c:pt>
                <c:pt idx="3">
                  <c:v>100.26</c:v>
                </c:pt>
                <c:pt idx="4">
                  <c:v>106.54</c:v>
                </c:pt>
              </c:numCache>
            </c:numRef>
          </c:val>
          <c:extLst>
            <c:ext xmlns:c16="http://schemas.microsoft.com/office/drawing/2014/chart" uri="{C3380CC4-5D6E-409C-BE32-E72D297353CC}">
              <c16:uniqueId val="{00000000-7D79-48A4-AFE0-10B26AF7A4C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79-48A4-AFE0-10B26AF7A4C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E0C-4477-B597-4DCE1621F4F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0C-4477-B597-4DCE1621F4F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61-4862-B8B7-371DF5D053F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61-4862-B8B7-371DF5D053F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003-4490-9E99-5381CC9275E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03-4490-9E99-5381CC9275E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8A7-48CE-9D8E-C3597C2E00F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A7-48CE-9D8E-C3597C2E00F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630.54</c:v>
                </c:pt>
                <c:pt idx="1">
                  <c:v>854.68</c:v>
                </c:pt>
                <c:pt idx="2">
                  <c:v>1781.79</c:v>
                </c:pt>
                <c:pt idx="3">
                  <c:v>1718.46</c:v>
                </c:pt>
                <c:pt idx="4">
                  <c:v>1754.89</c:v>
                </c:pt>
              </c:numCache>
            </c:numRef>
          </c:val>
          <c:extLst>
            <c:ext xmlns:c16="http://schemas.microsoft.com/office/drawing/2014/chart" uri="{C3380CC4-5D6E-409C-BE32-E72D297353CC}">
              <c16:uniqueId val="{00000000-28F2-4775-91EC-30282AA746F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1451.54</c:v>
                </c:pt>
                <c:pt idx="1">
                  <c:v>1063.93</c:v>
                </c:pt>
                <c:pt idx="2">
                  <c:v>1060.8599999999999</c:v>
                </c:pt>
                <c:pt idx="3">
                  <c:v>1006.65</c:v>
                </c:pt>
                <c:pt idx="4">
                  <c:v>998.42</c:v>
                </c:pt>
              </c:numCache>
            </c:numRef>
          </c:val>
          <c:smooth val="0"/>
          <c:extLst>
            <c:ext xmlns:c16="http://schemas.microsoft.com/office/drawing/2014/chart" uri="{C3380CC4-5D6E-409C-BE32-E72D297353CC}">
              <c16:uniqueId val="{00000001-28F2-4775-91EC-30282AA746F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56.24</c:v>
                </c:pt>
                <c:pt idx="1">
                  <c:v>83.46</c:v>
                </c:pt>
                <c:pt idx="2">
                  <c:v>32.42</c:v>
                </c:pt>
                <c:pt idx="3">
                  <c:v>54.74</c:v>
                </c:pt>
                <c:pt idx="4">
                  <c:v>21.73</c:v>
                </c:pt>
              </c:numCache>
            </c:numRef>
          </c:val>
          <c:extLst>
            <c:ext xmlns:c16="http://schemas.microsoft.com/office/drawing/2014/chart" uri="{C3380CC4-5D6E-409C-BE32-E72D297353CC}">
              <c16:uniqueId val="{00000000-DC2B-4D9A-92C8-D3997130971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33.58</c:v>
                </c:pt>
                <c:pt idx="1">
                  <c:v>46.26</c:v>
                </c:pt>
                <c:pt idx="2">
                  <c:v>45.81</c:v>
                </c:pt>
                <c:pt idx="3">
                  <c:v>43.43</c:v>
                </c:pt>
                <c:pt idx="4">
                  <c:v>41.41</c:v>
                </c:pt>
              </c:numCache>
            </c:numRef>
          </c:val>
          <c:smooth val="0"/>
          <c:extLst>
            <c:ext xmlns:c16="http://schemas.microsoft.com/office/drawing/2014/chart" uri="{C3380CC4-5D6E-409C-BE32-E72D297353CC}">
              <c16:uniqueId val="{00000001-DC2B-4D9A-92C8-D3997130971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298.77999999999997</c:v>
                </c:pt>
                <c:pt idx="1">
                  <c:v>203.54</c:v>
                </c:pt>
                <c:pt idx="2">
                  <c:v>486.43</c:v>
                </c:pt>
                <c:pt idx="3">
                  <c:v>294.47000000000003</c:v>
                </c:pt>
                <c:pt idx="4">
                  <c:v>754.91</c:v>
                </c:pt>
              </c:numCache>
            </c:numRef>
          </c:val>
          <c:extLst>
            <c:ext xmlns:c16="http://schemas.microsoft.com/office/drawing/2014/chart" uri="{C3380CC4-5D6E-409C-BE32-E72D297353CC}">
              <c16:uniqueId val="{00000000-80D8-4DEA-906F-98F1E71EC5B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514.39</c:v>
                </c:pt>
                <c:pt idx="1">
                  <c:v>376.4</c:v>
                </c:pt>
                <c:pt idx="2">
                  <c:v>383.92</c:v>
                </c:pt>
                <c:pt idx="3">
                  <c:v>400.44</c:v>
                </c:pt>
                <c:pt idx="4">
                  <c:v>417.56</c:v>
                </c:pt>
              </c:numCache>
            </c:numRef>
          </c:val>
          <c:smooth val="0"/>
          <c:extLst>
            <c:ext xmlns:c16="http://schemas.microsoft.com/office/drawing/2014/chart" uri="{C3380CC4-5D6E-409C-BE32-E72D297353CC}">
              <c16:uniqueId val="{00000001-80D8-4DEA-906F-98F1E71EC5B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14" sqref="B14:BJ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岩手県　宮古市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漁業集落排水</v>
      </c>
      <c r="Q8" s="78"/>
      <c r="R8" s="78"/>
      <c r="S8" s="78"/>
      <c r="T8" s="78"/>
      <c r="U8" s="78"/>
      <c r="V8" s="78"/>
      <c r="W8" s="78" t="str">
        <f>データ!L6</f>
        <v>H2</v>
      </c>
      <c r="X8" s="78"/>
      <c r="Y8" s="78"/>
      <c r="Z8" s="78"/>
      <c r="AA8" s="78"/>
      <c r="AB8" s="78"/>
      <c r="AC8" s="78"/>
      <c r="AD8" s="79" t="str">
        <f>データ!$M$6</f>
        <v>非設置</v>
      </c>
      <c r="AE8" s="79"/>
      <c r="AF8" s="79"/>
      <c r="AG8" s="79"/>
      <c r="AH8" s="79"/>
      <c r="AI8" s="79"/>
      <c r="AJ8" s="79"/>
      <c r="AK8" s="3"/>
      <c r="AL8" s="75">
        <f>データ!S6</f>
        <v>51744</v>
      </c>
      <c r="AM8" s="75"/>
      <c r="AN8" s="75"/>
      <c r="AO8" s="75"/>
      <c r="AP8" s="75"/>
      <c r="AQ8" s="75"/>
      <c r="AR8" s="75"/>
      <c r="AS8" s="75"/>
      <c r="AT8" s="74">
        <f>データ!T6</f>
        <v>1259.1500000000001</v>
      </c>
      <c r="AU8" s="74"/>
      <c r="AV8" s="74"/>
      <c r="AW8" s="74"/>
      <c r="AX8" s="74"/>
      <c r="AY8" s="74"/>
      <c r="AZ8" s="74"/>
      <c r="BA8" s="74"/>
      <c r="BB8" s="74">
        <f>データ!U6</f>
        <v>41.09</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0.52</v>
      </c>
      <c r="Q10" s="74"/>
      <c r="R10" s="74"/>
      <c r="S10" s="74"/>
      <c r="T10" s="74"/>
      <c r="U10" s="74"/>
      <c r="V10" s="74"/>
      <c r="W10" s="74">
        <f>データ!Q6</f>
        <v>102.32</v>
      </c>
      <c r="X10" s="74"/>
      <c r="Y10" s="74"/>
      <c r="Z10" s="74"/>
      <c r="AA10" s="74"/>
      <c r="AB10" s="74"/>
      <c r="AC10" s="74"/>
      <c r="AD10" s="75">
        <f>データ!R6</f>
        <v>3080</v>
      </c>
      <c r="AE10" s="75"/>
      <c r="AF10" s="75"/>
      <c r="AG10" s="75"/>
      <c r="AH10" s="75"/>
      <c r="AI10" s="75"/>
      <c r="AJ10" s="75"/>
      <c r="AK10" s="2"/>
      <c r="AL10" s="75">
        <f>データ!V6</f>
        <v>268</v>
      </c>
      <c r="AM10" s="75"/>
      <c r="AN10" s="75"/>
      <c r="AO10" s="75"/>
      <c r="AP10" s="75"/>
      <c r="AQ10" s="75"/>
      <c r="AR10" s="75"/>
      <c r="AS10" s="75"/>
      <c r="AT10" s="74">
        <f>データ!W6</f>
        <v>0.39</v>
      </c>
      <c r="AU10" s="74"/>
      <c r="AV10" s="74"/>
      <c r="AW10" s="74"/>
      <c r="AX10" s="74"/>
      <c r="AY10" s="74"/>
      <c r="AZ10" s="74"/>
      <c r="BA10" s="74"/>
      <c r="BB10" s="74">
        <f>データ!X6</f>
        <v>687.18</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119</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【953.26】</v>
      </c>
      <c r="I86" s="26" t="str">
        <f>データ!CA6</f>
        <v>【45.31】</v>
      </c>
      <c r="J86" s="26" t="str">
        <f>データ!CL6</f>
        <v>【379.91】</v>
      </c>
      <c r="K86" s="26" t="str">
        <f>データ!CW6</f>
        <v>【33.67】</v>
      </c>
      <c r="L86" s="26" t="str">
        <f>データ!DH6</f>
        <v>【79.94】</v>
      </c>
      <c r="M86" s="26" t="s">
        <v>44</v>
      </c>
      <c r="N86" s="26" t="s">
        <v>44</v>
      </c>
      <c r="O86" s="26" t="str">
        <f>データ!EO6</f>
        <v>【0.01】</v>
      </c>
    </row>
  </sheetData>
  <sheetProtection algorithmName="SHA-512" hashValue="Vnx0JKJ0+56Yn1bF1BR4YqWAoo/xApnC9/84tbH2Zl+TFgzUlhRV9Gl2rhBmAMsaC2SsVdxfrja9Ti222ZpsXg==" saltValue="sWCPV6cMOk3fhUY02Larm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32026</v>
      </c>
      <c r="D6" s="33">
        <f t="shared" si="3"/>
        <v>47</v>
      </c>
      <c r="E6" s="33">
        <f t="shared" si="3"/>
        <v>17</v>
      </c>
      <c r="F6" s="33">
        <f t="shared" si="3"/>
        <v>6</v>
      </c>
      <c r="G6" s="33">
        <f t="shared" si="3"/>
        <v>0</v>
      </c>
      <c r="H6" s="33" t="str">
        <f t="shared" si="3"/>
        <v>岩手県　宮古市</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0.52</v>
      </c>
      <c r="Q6" s="34">
        <f t="shared" si="3"/>
        <v>102.32</v>
      </c>
      <c r="R6" s="34">
        <f t="shared" si="3"/>
        <v>3080</v>
      </c>
      <c r="S6" s="34">
        <f t="shared" si="3"/>
        <v>51744</v>
      </c>
      <c r="T6" s="34">
        <f t="shared" si="3"/>
        <v>1259.1500000000001</v>
      </c>
      <c r="U6" s="34">
        <f t="shared" si="3"/>
        <v>41.09</v>
      </c>
      <c r="V6" s="34">
        <f t="shared" si="3"/>
        <v>268</v>
      </c>
      <c r="W6" s="34">
        <f t="shared" si="3"/>
        <v>0.39</v>
      </c>
      <c r="X6" s="34">
        <f t="shared" si="3"/>
        <v>687.18</v>
      </c>
      <c r="Y6" s="35">
        <f>IF(Y7="",NA(),Y7)</f>
        <v>88.81</v>
      </c>
      <c r="Z6" s="35">
        <f t="shared" ref="Z6:AH6" si="4">IF(Z7="",NA(),Z7)</f>
        <v>99.53</v>
      </c>
      <c r="AA6" s="35">
        <f t="shared" si="4"/>
        <v>99.78</v>
      </c>
      <c r="AB6" s="35">
        <f t="shared" si="4"/>
        <v>100.26</v>
      </c>
      <c r="AC6" s="35">
        <f t="shared" si="4"/>
        <v>106.54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630.54</v>
      </c>
      <c r="BG6" s="35">
        <f t="shared" ref="BG6:BO6" si="7">IF(BG7="",NA(),BG7)</f>
        <v>854.68</v>
      </c>
      <c r="BH6" s="35">
        <f t="shared" si="7"/>
        <v>1781.79</v>
      </c>
      <c r="BI6" s="35">
        <f t="shared" si="7"/>
        <v>1718.46</v>
      </c>
      <c r="BJ6" s="35">
        <f t="shared" si="7"/>
        <v>1754.89</v>
      </c>
      <c r="BK6" s="35">
        <f t="shared" si="7"/>
        <v>1451.54</v>
      </c>
      <c r="BL6" s="35">
        <f t="shared" si="7"/>
        <v>1063.93</v>
      </c>
      <c r="BM6" s="35">
        <f t="shared" si="7"/>
        <v>1060.8599999999999</v>
      </c>
      <c r="BN6" s="35">
        <f t="shared" si="7"/>
        <v>1006.65</v>
      </c>
      <c r="BO6" s="35">
        <f t="shared" si="7"/>
        <v>998.42</v>
      </c>
      <c r="BP6" s="34" t="str">
        <f>IF(BP7="","",IF(BP7="-","【-】","【"&amp;SUBSTITUTE(TEXT(BP7,"#,##0.00"),"-","△")&amp;"】"))</f>
        <v>【953.26】</v>
      </c>
      <c r="BQ6" s="35">
        <f>IF(BQ7="",NA(),BQ7)</f>
        <v>56.24</v>
      </c>
      <c r="BR6" s="35">
        <f t="shared" ref="BR6:BZ6" si="8">IF(BR7="",NA(),BR7)</f>
        <v>83.46</v>
      </c>
      <c r="BS6" s="35">
        <f t="shared" si="8"/>
        <v>32.42</v>
      </c>
      <c r="BT6" s="35">
        <f t="shared" si="8"/>
        <v>54.74</v>
      </c>
      <c r="BU6" s="35">
        <f t="shared" si="8"/>
        <v>21.73</v>
      </c>
      <c r="BV6" s="35">
        <f t="shared" si="8"/>
        <v>33.58</v>
      </c>
      <c r="BW6" s="35">
        <f t="shared" si="8"/>
        <v>46.26</v>
      </c>
      <c r="BX6" s="35">
        <f t="shared" si="8"/>
        <v>45.81</v>
      </c>
      <c r="BY6" s="35">
        <f t="shared" si="8"/>
        <v>43.43</v>
      </c>
      <c r="BZ6" s="35">
        <f t="shared" si="8"/>
        <v>41.41</v>
      </c>
      <c r="CA6" s="34" t="str">
        <f>IF(CA7="","",IF(CA7="-","【-】","【"&amp;SUBSTITUTE(TEXT(CA7,"#,##0.00"),"-","△")&amp;"】"))</f>
        <v>【45.31】</v>
      </c>
      <c r="CB6" s="35">
        <f>IF(CB7="",NA(),CB7)</f>
        <v>298.77999999999997</v>
      </c>
      <c r="CC6" s="35">
        <f t="shared" ref="CC6:CK6" si="9">IF(CC7="",NA(),CC7)</f>
        <v>203.54</v>
      </c>
      <c r="CD6" s="35">
        <f t="shared" si="9"/>
        <v>486.43</v>
      </c>
      <c r="CE6" s="35">
        <f t="shared" si="9"/>
        <v>294.47000000000003</v>
      </c>
      <c r="CF6" s="35">
        <f t="shared" si="9"/>
        <v>754.91</v>
      </c>
      <c r="CG6" s="35">
        <f t="shared" si="9"/>
        <v>514.39</v>
      </c>
      <c r="CH6" s="35">
        <f t="shared" si="9"/>
        <v>376.4</v>
      </c>
      <c r="CI6" s="35">
        <f t="shared" si="9"/>
        <v>383.92</v>
      </c>
      <c r="CJ6" s="35">
        <f t="shared" si="9"/>
        <v>400.44</v>
      </c>
      <c r="CK6" s="35">
        <f t="shared" si="9"/>
        <v>417.56</v>
      </c>
      <c r="CL6" s="34" t="str">
        <f>IF(CL7="","",IF(CL7="-","【-】","【"&amp;SUBSTITUTE(TEXT(CL7,"#,##0.00"),"-","△")&amp;"】"))</f>
        <v>【379.91】</v>
      </c>
      <c r="CM6" s="35">
        <f>IF(CM7="",NA(),CM7)</f>
        <v>57.11</v>
      </c>
      <c r="CN6" s="35">
        <f t="shared" ref="CN6:CV6" si="10">IF(CN7="",NA(),CN7)</f>
        <v>62.61</v>
      </c>
      <c r="CO6" s="35">
        <f t="shared" si="10"/>
        <v>58.14</v>
      </c>
      <c r="CP6" s="35">
        <f t="shared" si="10"/>
        <v>56.98</v>
      </c>
      <c r="CQ6" s="35">
        <f t="shared" si="10"/>
        <v>56.98</v>
      </c>
      <c r="CR6" s="35">
        <f t="shared" si="10"/>
        <v>29.28</v>
      </c>
      <c r="CS6" s="35">
        <f t="shared" si="10"/>
        <v>33.729999999999997</v>
      </c>
      <c r="CT6" s="35">
        <f t="shared" si="10"/>
        <v>33.21</v>
      </c>
      <c r="CU6" s="35">
        <f t="shared" si="10"/>
        <v>32.229999999999997</v>
      </c>
      <c r="CV6" s="35">
        <f t="shared" si="10"/>
        <v>32.479999999999997</v>
      </c>
      <c r="CW6" s="34" t="str">
        <f>IF(CW7="","",IF(CW7="-","【-】","【"&amp;SUBSTITUTE(TEXT(CW7,"#,##0.00"),"-","△")&amp;"】"))</f>
        <v>【33.67】</v>
      </c>
      <c r="CX6" s="35">
        <f>IF(CX7="",NA(),CX7)</f>
        <v>67.59</v>
      </c>
      <c r="CY6" s="35">
        <f t="shared" ref="CY6:DG6" si="11">IF(CY7="",NA(),CY7)</f>
        <v>67.680000000000007</v>
      </c>
      <c r="CZ6" s="35">
        <f t="shared" si="11"/>
        <v>65.03</v>
      </c>
      <c r="DA6" s="35">
        <f t="shared" si="11"/>
        <v>65.709999999999994</v>
      </c>
      <c r="DB6" s="35">
        <f t="shared" si="11"/>
        <v>76.87</v>
      </c>
      <c r="DC6" s="35">
        <f t="shared" si="11"/>
        <v>66.819999999999993</v>
      </c>
      <c r="DD6" s="35">
        <f t="shared" si="11"/>
        <v>79.989999999999995</v>
      </c>
      <c r="DE6" s="35">
        <f t="shared" si="11"/>
        <v>79.98</v>
      </c>
      <c r="DF6" s="35">
        <f t="shared" si="11"/>
        <v>80.8</v>
      </c>
      <c r="DG6" s="35">
        <f t="shared" si="11"/>
        <v>79.2</v>
      </c>
      <c r="DH6" s="34" t="str">
        <f>IF(DH7="","",IF(DH7="-","【-】","【"&amp;SUBSTITUTE(TEXT(DH7,"#,##0.00"),"-","△")&amp;"】"))</f>
        <v>【79.94】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0.01</v>
      </c>
      <c r="EL6" s="35">
        <f t="shared" si="14"/>
        <v>0.09</v>
      </c>
      <c r="EM6" s="35">
        <f t="shared" si="14"/>
        <v>0.02</v>
      </c>
      <c r="EN6" s="35">
        <f t="shared" si="14"/>
        <v>0.01</v>
      </c>
      <c r="EO6" s="34" t="str">
        <f>IF(EO7="","",IF(EO7="-","【-】","【"&amp;SUBSTITUTE(TEXT(EO7,"#,##0.00"),"-","△")&amp;"】"))</f>
        <v>【0.01】</v>
      </c>
    </row>
    <row r="7" spans="1:145" s="36" customFormat="1" x14ac:dyDescent="0.15">
      <c r="A7" s="28"/>
      <c r="B7" s="37">
        <v>2019</v>
      </c>
      <c r="C7" s="37">
        <v>32026</v>
      </c>
      <c r="D7" s="37">
        <v>47</v>
      </c>
      <c r="E7" s="37">
        <v>17</v>
      </c>
      <c r="F7" s="37">
        <v>6</v>
      </c>
      <c r="G7" s="37">
        <v>0</v>
      </c>
      <c r="H7" s="37" t="s">
        <v>98</v>
      </c>
      <c r="I7" s="37" t="s">
        <v>99</v>
      </c>
      <c r="J7" s="37" t="s">
        <v>100</v>
      </c>
      <c r="K7" s="37" t="s">
        <v>101</v>
      </c>
      <c r="L7" s="37" t="s">
        <v>102</v>
      </c>
      <c r="M7" s="37" t="s">
        <v>103</v>
      </c>
      <c r="N7" s="38" t="s">
        <v>104</v>
      </c>
      <c r="O7" s="38" t="s">
        <v>105</v>
      </c>
      <c r="P7" s="38">
        <v>0.52</v>
      </c>
      <c r="Q7" s="38">
        <v>102.32</v>
      </c>
      <c r="R7" s="38">
        <v>3080</v>
      </c>
      <c r="S7" s="38">
        <v>51744</v>
      </c>
      <c r="T7" s="38">
        <v>1259.1500000000001</v>
      </c>
      <c r="U7" s="38">
        <v>41.09</v>
      </c>
      <c r="V7" s="38">
        <v>268</v>
      </c>
      <c r="W7" s="38">
        <v>0.39</v>
      </c>
      <c r="X7" s="38">
        <v>687.18</v>
      </c>
      <c r="Y7" s="38">
        <v>88.81</v>
      </c>
      <c r="Z7" s="38">
        <v>99.53</v>
      </c>
      <c r="AA7" s="38">
        <v>99.78</v>
      </c>
      <c r="AB7" s="38">
        <v>100.26</v>
      </c>
      <c r="AC7" s="38">
        <v>106.54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630.54</v>
      </c>
      <c r="BG7" s="38">
        <v>854.68</v>
      </c>
      <c r="BH7" s="38">
        <v>1781.79</v>
      </c>
      <c r="BI7" s="38">
        <v>1718.46</v>
      </c>
      <c r="BJ7" s="38">
        <v>1754.89</v>
      </c>
      <c r="BK7" s="38">
        <v>1451.54</v>
      </c>
      <c r="BL7" s="38">
        <v>1063.93</v>
      </c>
      <c r="BM7" s="38">
        <v>1060.8599999999999</v>
      </c>
      <c r="BN7" s="38">
        <v>1006.65</v>
      </c>
      <c r="BO7" s="38">
        <v>998.42</v>
      </c>
      <c r="BP7" s="38">
        <v>953.26</v>
      </c>
      <c r="BQ7" s="38">
        <v>56.24</v>
      </c>
      <c r="BR7" s="38">
        <v>83.46</v>
      </c>
      <c r="BS7" s="38">
        <v>32.42</v>
      </c>
      <c r="BT7" s="38">
        <v>54.74</v>
      </c>
      <c r="BU7" s="38">
        <v>21.73</v>
      </c>
      <c r="BV7" s="38">
        <v>33.58</v>
      </c>
      <c r="BW7" s="38">
        <v>46.26</v>
      </c>
      <c r="BX7" s="38">
        <v>45.81</v>
      </c>
      <c r="BY7" s="38">
        <v>43.43</v>
      </c>
      <c r="BZ7" s="38">
        <v>41.41</v>
      </c>
      <c r="CA7" s="38">
        <v>45.31</v>
      </c>
      <c r="CB7" s="38">
        <v>298.77999999999997</v>
      </c>
      <c r="CC7" s="38">
        <v>203.54</v>
      </c>
      <c r="CD7" s="38">
        <v>486.43</v>
      </c>
      <c r="CE7" s="38">
        <v>294.47000000000003</v>
      </c>
      <c r="CF7" s="38">
        <v>754.91</v>
      </c>
      <c r="CG7" s="38">
        <v>514.39</v>
      </c>
      <c r="CH7" s="38">
        <v>376.4</v>
      </c>
      <c r="CI7" s="38">
        <v>383.92</v>
      </c>
      <c r="CJ7" s="38">
        <v>400.44</v>
      </c>
      <c r="CK7" s="38">
        <v>417.56</v>
      </c>
      <c r="CL7" s="38">
        <v>379.91</v>
      </c>
      <c r="CM7" s="38">
        <v>57.11</v>
      </c>
      <c r="CN7" s="38">
        <v>62.61</v>
      </c>
      <c r="CO7" s="38">
        <v>58.14</v>
      </c>
      <c r="CP7" s="38">
        <v>56.98</v>
      </c>
      <c r="CQ7" s="38">
        <v>56.98</v>
      </c>
      <c r="CR7" s="38">
        <v>29.28</v>
      </c>
      <c r="CS7" s="38">
        <v>33.729999999999997</v>
      </c>
      <c r="CT7" s="38">
        <v>33.21</v>
      </c>
      <c r="CU7" s="38">
        <v>32.229999999999997</v>
      </c>
      <c r="CV7" s="38">
        <v>32.479999999999997</v>
      </c>
      <c r="CW7" s="38">
        <v>33.67</v>
      </c>
      <c r="CX7" s="38">
        <v>67.59</v>
      </c>
      <c r="CY7" s="38">
        <v>67.680000000000007</v>
      </c>
      <c r="CZ7" s="38">
        <v>65.03</v>
      </c>
      <c r="DA7" s="38">
        <v>65.709999999999994</v>
      </c>
      <c r="DB7" s="38">
        <v>76.87</v>
      </c>
      <c r="DC7" s="38">
        <v>66.819999999999993</v>
      </c>
      <c r="DD7" s="38">
        <v>79.989999999999995</v>
      </c>
      <c r="DE7" s="38">
        <v>79.98</v>
      </c>
      <c r="DF7" s="38">
        <v>80.8</v>
      </c>
      <c r="DG7" s="38">
        <v>79.2</v>
      </c>
      <c r="DH7" s="38">
        <v>79.94</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0.01</v>
      </c>
      <c r="EL7" s="38">
        <v>0.09</v>
      </c>
      <c r="EM7" s="38">
        <v>0.02</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市町村課</cp:lastModifiedBy>
  <cp:lastPrinted>2021-02-22T07:09:50Z</cp:lastPrinted>
  <dcterms:created xsi:type="dcterms:W3CDTF">2020-12-04T03:10:55Z</dcterms:created>
  <dcterms:modified xsi:type="dcterms:W3CDTF">2021-02-22T07:09:52Z</dcterms:modified>
  <cp:category/>
</cp:coreProperties>
</file>