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2_宮古市\回答\"/>
    </mc:Choice>
  </mc:AlternateContent>
  <workbookProtection workbookAlgorithmName="SHA-512" workbookHashValue="6vcv6Y6E1A/btnZ6moK5U06Y8HlhIwBzLn0o86jEIcN+8EeddigfS4FnYQB5z5vSUGFl15pmAuBFjGoI8NwfCw==" workbookSaltValue="eYFhZNtPKMt5zJqnNMMYJQ=="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<sst xmlns="http://schemas.openxmlformats.org/spreadsheetml/2006/main" count="228" uniqueCount="114">
  <si>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</si>
  <si>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</si>
  <si>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</si>
  <si>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</si>
  <si>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</si>
  <si>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</si>
  <si>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</si>
  <si>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</si>
  <si>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</si>
  <si>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</si>
  <si>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</si>
  <si>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</si>
  <si>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</si>
  <si>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</si>
  <si>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</si>
  <si>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</si>
  <si>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</si>
  <si>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</si>
  <si>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</si>
  <si>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</si>
  <si>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</si>
  <si>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</si>
  <si>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</si>
  <si>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</si>
  <si>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</si>
  <si>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</si>
  <si>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</si>
  <si>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</si>
  <si>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</si>
  <si>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</si>
  <si>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</si>
  <si>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</si>
  <si>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</si>
  <si>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</si>
  <si>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</si>
  <si>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</si>
  <si>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</si>
  <si>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</si>
  <si>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</si>
  <si>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</si>
  <si>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</si>
  <si>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</si>
  <si>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</si>
  <si>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</si>
  <si>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</si>
  <si>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</si>
  <si>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</si>
  <si>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</si>
  <si>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</si>
  <si>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</si>
  <si>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</si>
  <si>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</si>
  <si>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</si>
  <si>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</si>
  <si>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</si>
  <si>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</si>
  <si>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</si>
  <si>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</si>
  <si>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</si>
  <si>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</si>
  <si>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</si>
  <si>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</si>
  <si>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</si>
  <si>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</si>
  <si>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</si>
  <si>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</si>
  <si>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</si>
  <si>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</si>
  <si>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</si>
  <si>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</si>
  <si>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</si>
  <si>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</si>
  <si>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</si>
  <si>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</si>
  <si>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</si>
  <si>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</si>
  <si>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</si>
  <si>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</si>
  <si>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</si>
  <si>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</si>
  <si>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</si>
  <si>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</si>
  <si>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</si>
  <si>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</si>
  <si>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</si>
  <si>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</si>
  <si>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</si>
  <si>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</si>
  <si>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</si>
  <si>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</si>
  <si>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</si>
  <si>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</si>
  <si>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</si>
  <si>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</si>
  <si>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</si>
  <si>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</si>
  <si>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</si>
  <si>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</si>
  <si>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</si>
  <si>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</si>
  <si>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</si>
  <si>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</si>
  <si>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</si>
  <si>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</si>
  <si>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</si>
  <si>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</si>
  <si>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</si>
  <si>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</si>
  <si>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</si>
  <si>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</si>
  <si>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</si>
  <si>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は12施設の簡易水道に法適用しているものの、経営は、類似団体の各指標と比較して健全に推移しています。しかし、水道施設や水道管の老朽化が進んでおり、有収率を低下させる主な要因となっていることから、老朽化した水道施設や水道管の更新を計画的に進めて行く必要があります。また、今後も人口減少に伴う料金収入の減少が見込まれることから計画的な経費削減を行うほか、必要に応じて料金の見直しを行う必要があります。</t>
    <phoneticPr fontId="4"/>
  </si>
  <si>
    <r>
      <rPr>
        <sz val="10"/>
        <rFont val="ＭＳ ゴシック"/>
        <family val="3"/>
        <charset val="128"/>
      </rPr>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t>
    </r>
    <r>
      <rPr>
        <sz val="10"/>
        <color rgb="FFFF0000"/>
        <rFont val="ＭＳ ゴシック"/>
        <family val="3"/>
        <charset val="128"/>
      </rPr>
      <t xml:space="preserve">。
</t>
    </r>
    <r>
      <rPr>
        <sz val="10"/>
        <rFont val="ＭＳ ゴシック"/>
        <family val="3"/>
        <charset val="128"/>
      </rPr>
      <t>③流動比率
　短期的な債務に対する支払能力を表す指標です。類似団体より高い割合です。必要とされる基準100%を超えており、支払能力は備わっています。</t>
    </r>
    <r>
      <rPr>
        <sz val="10"/>
        <color rgb="FFFF0000"/>
        <rFont val="ＭＳ ゴシック"/>
        <family val="3"/>
        <charset val="128"/>
      </rPr>
      <t xml:space="preserve">
</t>
    </r>
    <r>
      <rPr>
        <sz val="10"/>
        <rFont val="ＭＳ ゴシック"/>
        <family val="3"/>
        <charset val="128"/>
      </rPr>
      <t>④企業債残高対給水収益比率
　給水収益に対する企業債残高の割合を表す指標です。簡易水道統合整備事業費等の増加に伴い、企業債残高は増加してきていますが、類似団体と比較してもその割合は低くなっています。</t>
    </r>
    <r>
      <rPr>
        <sz val="10"/>
        <color rgb="FFFF0000"/>
        <rFont val="ＭＳ ゴシック"/>
        <family val="3"/>
        <charset val="128"/>
      </rPr>
      <t xml:space="preserve">
</t>
    </r>
    <r>
      <rPr>
        <sz val="10"/>
        <rFont val="ＭＳ ゴシック"/>
        <family val="3"/>
        <charset val="128"/>
      </rPr>
      <t>⑤料金回収率
　費用をどの程度料金収入で賄えているかを表した指標です。100％を下回っていますが、繰出し基準に定める事由以外の繰出金はありません。</t>
    </r>
    <r>
      <rPr>
        <sz val="10"/>
        <color rgb="FFFF0000"/>
        <rFont val="ＭＳ ゴシック"/>
        <family val="3"/>
        <charset val="128"/>
      </rPr>
      <t xml:space="preserve">
</t>
    </r>
    <r>
      <rPr>
        <sz val="10"/>
        <rFont val="ＭＳ ゴシック"/>
        <family val="3"/>
        <charset val="128"/>
      </rPr>
      <t>⑥給水原価
　水道水１㎥をつくるのにどのくらいの費用がかかっているかを表す指標です。類似団体より低く推移しています。</t>
    </r>
    <r>
      <rPr>
        <sz val="10"/>
        <color rgb="FFFF0000"/>
        <rFont val="ＭＳ ゴシック"/>
        <family val="3"/>
        <charset val="128"/>
      </rPr>
      <t xml:space="preserve">
</t>
    </r>
    <r>
      <rPr>
        <sz val="10"/>
        <rFont val="ＭＳ ゴシック"/>
        <family val="3"/>
        <charset val="128"/>
      </rPr>
      <t>⑦施設利用率
　施設の配水能力に対する配水量を表す指標で、施設の利用状況等を表す指標です。類似団体より高い割合で施設を利用しています。</t>
    </r>
    <r>
      <rPr>
        <sz val="10"/>
        <color rgb="FFFF0000"/>
        <rFont val="ＭＳ ゴシック"/>
        <family val="3"/>
        <charset val="128"/>
      </rPr>
      <t xml:space="preserve">
</t>
    </r>
    <r>
      <rPr>
        <sz val="10"/>
        <rFont val="ＭＳ ゴシック"/>
        <family val="3"/>
        <charset val="128"/>
      </rPr>
      <t>⑧有収率
　施設の稼働が収益にどのくらいつながっているかを判断する指標です。水道管路等の老朽化により類似団体よりも低い割合となっています。</t>
    </r>
    <rPh sb="519" eb="523">
      <t>スイドウカンロ</t>
    </rPh>
    <phoneticPr fontId="4"/>
  </si>
  <si>
    <t>①有形固定資産減価償却率
　資産の老朽化度合を表す指標です。類似団体よりも低い割合となっています。
②管路経年化率
　水道管の老朽化度合を表す指標です。管路更新を進めた結果、類似団体と比較して令和元年は低くなっています。
③管路更新率
　水道管を更新した割合を表す指標です。令和元年度は翌年度への繰越事業費が多くなったこと、また、管路以外の施設の更新工事が行われたため、類似団体よりも低い割合となっています。</t>
    <rPh sb="37" eb="38">
      <t>ヒク</t>
    </rPh>
    <rPh sb="76" eb="78">
      <t>カンロ</t>
    </rPh>
    <rPh sb="78" eb="80">
      <t>コウシン</t>
    </rPh>
    <rPh sb="81" eb="82">
      <t>スス</t>
    </rPh>
    <rPh sb="84" eb="86">
      <t>ケッカ</t>
    </rPh>
    <rPh sb="96" eb="98">
      <t>レイワ</t>
    </rPh>
    <rPh sb="98" eb="100">
      <t>ガンネン</t>
    </rPh>
    <rPh sb="101" eb="102">
      <t>ヒク</t>
    </rPh>
    <rPh sb="137" eb="139">
      <t>レイワ</t>
    </rPh>
    <rPh sb="139" eb="142">
      <t>ガンネンド</t>
    </rPh>
    <rPh sb="143" eb="146">
      <t>ヨクネンド</t>
    </rPh>
    <rPh sb="148" eb="153">
      <t>クリコシジギョウヒ</t>
    </rPh>
    <rPh sb="154" eb="155">
      <t>オオ</t>
    </rPh>
    <rPh sb="165" eb="169">
      <t>カンロイガイ</t>
    </rPh>
    <rPh sb="170" eb="172">
      <t>シセツ</t>
    </rPh>
    <rPh sb="173" eb="177">
      <t>コウシンコウジ</t>
    </rPh>
    <rPh sb="178" eb="179">
      <t>オコナ</t>
    </rPh>
    <rPh sb="192" eb="19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</si>
</sst>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c:v>
                </c:pt>
                <c:pt idx="1">
                  <c:v>0.5</c:v>
                </c:pt>
                <c:pt idx="2">
                  <c:v>1.82</c:v>
                </c:pt>
                <c:pt idx="3">
                  <c:v>1.2</c:v>
                </c:pt>
                <c:pt idx="4">
                  <c:v>7.0000000000000007E-2</c:v>
                </c:pt>
              </c:numCache>
            </c:numRef>
          </c:val>
          <c:extLst>
            <c:ext xmlns:c16="http://schemas.microsoft.com/office/drawing/2014/chart" uri="{C3380CC4-5D6E-409C-BE32-E72D297353CC}">
              <c16:uniqueId val="{00000000-8C00-48BB-A974-4D4E977B4F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8C00-48BB-A974-4D4E977B4F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68.41</c:v>
                </c:pt>
                <c:pt idx="1">
                  <c:v>68.209999999999994</c:v>
                </c:pt>
                <c:pt idx="2">
                  <c:v>67.92</c:v>
                </c:pt>
                <c:pt idx="3">
                  <c:v>66.09</c:v>
                </c:pt>
                <c:pt idx="4">
                  <c:v>64.12</c:v>
                </c:pt>
              </c:numCache>
            </c:numRef>
          </c:val>
          <c:extLst>
            <c:ext xmlns:c16="http://schemas.microsoft.com/office/drawing/2014/chart" uri="{C3380CC4-5D6E-409C-BE32-E72D297353CC}">
              <c16:uniqueId val="{00000000-2D32-4158-9559-A89D154767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2D32-4158-9559-A89D154767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79.89</c:v>
                </c:pt>
                <c:pt idx="1">
                  <c:v>78.680000000000007</c:v>
                </c:pt>
                <c:pt idx="2">
                  <c:v>78.739999999999995</c:v>
                </c:pt>
                <c:pt idx="3">
                  <c:v>79.08</c:v>
                </c:pt>
                <c:pt idx="4">
                  <c:v>78.7</c:v>
                </c:pt>
              </c:numCache>
            </c:numRef>
          </c:val>
          <c:extLst>
            <c:ext xmlns:c16="http://schemas.microsoft.com/office/drawing/2014/chart" uri="{C3380CC4-5D6E-409C-BE32-E72D297353CC}">
              <c16:uniqueId val="{00000000-2243-41D7-8039-9B6AE0D1F2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2243-41D7-8039-9B6AE0D1F2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124.09</c:v>
                </c:pt>
                <c:pt idx="1">
                  <c:v>120.93</c:v>
                </c:pt>
                <c:pt idx="2">
                  <c:v>115.68</c:v>
                </c:pt>
                <c:pt idx="3">
                  <c:v>113.38</c:v>
                </c:pt>
                <c:pt idx="4">
                  <c:v>104.99</c:v>
                </c:pt>
              </c:numCache>
            </c:numRef>
          </c:val>
          <c:extLst>
            <c:ext xmlns:c16="http://schemas.microsoft.com/office/drawing/2014/chart" uri="{C3380CC4-5D6E-409C-BE32-E72D297353CC}">
              <c16:uniqueId val="{00000000-9071-410C-A5DA-69173BDEE5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071-410C-A5DA-69173BDEE5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43.92</c:v>
                </c:pt>
                <c:pt idx="1">
                  <c:v>43.35</c:v>
                </c:pt>
                <c:pt idx="2">
                  <c:v>43.43</c:v>
                </c:pt>
                <c:pt idx="3">
                  <c:v>42.98</c:v>
                </c:pt>
                <c:pt idx="4">
                  <c:v>43.43</c:v>
                </c:pt>
              </c:numCache>
            </c:numRef>
          </c:val>
          <c:extLst>
            <c:ext xmlns:c16="http://schemas.microsoft.com/office/drawing/2014/chart" uri="{C3380CC4-5D6E-409C-BE32-E72D297353CC}">
              <c16:uniqueId val="{00000000-9A2E-48AF-A75E-E218BB4A8F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9A2E-48AF-A75E-E218BB4A8F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17.05</c:v>
                </c:pt>
                <c:pt idx="1">
                  <c:v>17</c:v>
                </c:pt>
                <c:pt idx="2">
                  <c:v>16.77</c:v>
                </c:pt>
                <c:pt idx="3">
                  <c:v>16.77</c:v>
                </c:pt>
                <c:pt idx="4">
                  <c:v>16.89</c:v>
                </c:pt>
              </c:numCache>
            </c:numRef>
          </c:val>
          <c:extLst>
            <c:ext xmlns:c16="http://schemas.microsoft.com/office/drawing/2014/chart" uri="{C3380CC4-5D6E-409C-BE32-E72D297353CC}">
              <c16:uniqueId val="{00000000-12AC-48F0-8F9B-6916794646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2AC-48F0-8F9B-6916794646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0-4D59-9AE0-D5D5ABEE2B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C1E0-4D59-9AE0-D5D5ABEE2B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217.15</c:v>
                </c:pt>
                <c:pt idx="1">
                  <c:v>339.33</c:v>
                </c:pt>
                <c:pt idx="2">
                  <c:v>334.89</c:v>
                </c:pt>
                <c:pt idx="3">
                  <c:v>450.71</c:v>
                </c:pt>
                <c:pt idx="4">
                  <c:v>418.35</c:v>
                </c:pt>
              </c:numCache>
            </c:numRef>
          </c:val>
          <c:extLst>
            <c:ext xmlns:c16="http://schemas.microsoft.com/office/drawing/2014/chart" uri="{C3380CC4-5D6E-409C-BE32-E72D297353CC}">
              <c16:uniqueId val="{00000000-607D-479F-A35F-2F2DC97A83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607D-479F-A35F-2F2DC97A83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230.36</c:v>
                </c:pt>
                <c:pt idx="1">
                  <c:v>245.23</c:v>
                </c:pt>
                <c:pt idx="2">
                  <c:v>262.77999999999997</c:v>
                </c:pt>
                <c:pt idx="3">
                  <c:v>267.74</c:v>
                </c:pt>
                <c:pt idx="4">
                  <c:v>268.60000000000002</c:v>
                </c:pt>
              </c:numCache>
            </c:numRef>
          </c:val>
          <c:extLst>
            <c:ext xmlns:c16="http://schemas.microsoft.com/office/drawing/2014/chart" uri="{C3380CC4-5D6E-409C-BE32-E72D297353CC}">
              <c16:uniqueId val="{00000000-B04D-4F87-9F59-136F29AEC2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B04D-4F87-9F59-136F29AEC2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105.67</c:v>
                </c:pt>
                <c:pt idx="1">
                  <c:v>103.54</c:v>
                </c:pt>
                <c:pt idx="2">
                  <c:v>97.73</c:v>
                </c:pt>
                <c:pt idx="3">
                  <c:v>97</c:v>
                </c:pt>
                <c:pt idx="4">
                  <c:v>88.28</c:v>
                </c:pt>
              </c:numCache>
            </c:numRef>
          </c:val>
          <c:extLst>
            <c:ext xmlns:c16="http://schemas.microsoft.com/office/drawing/2014/chart" uri="{C3380CC4-5D6E-409C-BE32-E72D297353CC}">
              <c16:uniqueId val="{00000000-4F49-47F4-9786-75FF2A6442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F49-47F4-9786-75FF2A6442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132.65</c:v>
                </c:pt>
                <c:pt idx="1">
                  <c:v>135.9</c:v>
                </c:pt>
                <c:pt idx="2">
                  <c:v>143.65</c:v>
                </c:pt>
                <c:pt idx="3">
                  <c:v>144.97999999999999</c:v>
                </c:pt>
                <c:pt idx="4">
                  <c:v>159.6</c:v>
                </c:pt>
              </c:numCache>
            </c:numRef>
          </c:val>
          <c:extLst>
            <c:ext xmlns:c16="http://schemas.microsoft.com/office/drawing/2014/chart" uri="{C3380CC4-5D6E-409C-BE32-E72D297353CC}">
              <c16:uniqueId val="{00000000-548C-4763-9317-DB91E0DB0E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548C-4763-9317-DB91E0DB0E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CC60" sqref="CC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宮古市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51744</v>
      </c>
      <c r="AM8" s="61"/>
      <c r="AN8" s="61"/>
      <c r="AO8" s="61"/>
      <c r="AP8" s="61"/>
      <c r="AQ8" s="61"/>
      <c r="AR8" s="61"/>
      <c r="AS8" s="61"/>
      <c r="AT8" s="52">
        <f>データ!$S$6</f>
        <v>1259.1500000000001</v>
      </c>
      <c r="AU8" s="53"/>
      <c r="AV8" s="53"/>
      <c r="AW8" s="53"/>
      <c r="AX8" s="53"/>
      <c r="AY8" s="53"/>
      <c r="AZ8" s="53"/>
      <c r="BA8" s="53"/>
      <c r="BB8" s="54">
        <f>データ!$T$6</f>
        <v>41.09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75.739999999999995</v>
      </c>
      <c r="J10" s="53"/>
      <c r="K10" s="53"/>
      <c r="L10" s="53"/>
      <c r="M10" s="53"/>
      <c r="N10" s="53"/>
      <c r="O10" s="64"/>
      <c r="P10" s="54">
        <f>データ!$P$6</f>
        <v>98.39</v>
      </c>
      <c r="Q10" s="54"/>
      <c r="R10" s="54"/>
      <c r="S10" s="54"/>
      <c r="T10" s="54"/>
      <c r="U10" s="54"/>
      <c r="V10" s="54"/>
      <c r="W10" s="61">
        <f>データ!$Q$6</f>
        <v>2475</v>
      </c>
      <c r="X10" s="61"/>
      <c r="Y10" s="61"/>
      <c r="Z10" s="61"/>
      <c r="AA10" s="61"/>
      <c r="AB10" s="61"/>
      <c r="AC10" s="61"/>
      <c r="AD10" s="2"/>
      <c r="AE10" s="2"/>
      <c r="AF10" s="2"/>
      <c r="AG10" s="2"/>
      <c r="AH10" s="4"/>
      <c r="AI10" s="4"/>
      <c r="AJ10" s="4"/>
      <c r="AK10" s="4"/>
      <c r="AL10" s="61">
        <f>データ!$U$6</f>
        <v>50325</v>
      </c>
      <c r="AM10" s="61"/>
      <c r="AN10" s="61"/>
      <c r="AO10" s="61"/>
      <c r="AP10" s="61"/>
      <c r="AQ10" s="61"/>
      <c r="AR10" s="61"/>
      <c r="AS10" s="61"/>
      <c r="AT10" s="52">
        <f>データ!$V$6</f>
        <v>112.33</v>
      </c>
      <c r="AU10" s="53"/>
      <c r="AV10" s="53"/>
      <c r="AW10" s="53"/>
      <c r="AX10" s="53"/>
      <c r="AY10" s="53"/>
      <c r="AZ10" s="53"/>
      <c r="BA10" s="53"/>
      <c r="BB10" s="54">
        <f>データ!$W$6</f>
        <v>448.01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DcVsJ7OGjQ4JmbhS9rL+6L+7XS+GCotxF7qOmBDpMIa+phnABPaZVnmXHhs0pA9QfPJANMcd9bCG1V5rRNKgQ==" saltValue="edO7zIMk/9Vm9zx+guw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32026</v>
      </c>
      <c r="D6" s="34">
        <f t="shared" si="3"/>
        <v>46</v>
      </c>
      <c r="E6" s="34">
        <f t="shared" si="3"/>
        <v>1</v>
      </c>
      <c r="F6" s="34">
        <f t="shared" si="3"/>
        <v>0</v>
      </c>
      <c r="G6" s="34">
        <f t="shared" si="3"/>
        <v>1</v>
      </c>
      <c r="H6" s="34" t="str">
        <f t="shared" si="3"/>
        <v>岩手県　宮古市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75.739999999999995</v>
      </c>
      <c r="P6" s="35">
        <f t="shared" si="3"/>
        <v>98.39</v>
      </c>
      <c r="Q6" s="35">
        <f t="shared" si="3"/>
        <v>2475</v>
      </c>
      <c r="R6" s="35">
        <f t="shared" si="3"/>
        <v>51744</v>
      </c>
      <c r="S6" s="35">
        <f t="shared" si="3"/>
        <v>1259.1500000000001</v>
      </c>
      <c r="T6" s="35">
        <f t="shared" si="3"/>
        <v>41.09</v>
      </c>
      <c r="U6" s="35">
        <f t="shared" si="3"/>
        <v>50325</v>
      </c>
      <c r="V6" s="35">
        <f t="shared" si="3"/>
        <v>112.33</v>
      </c>
      <c r="W6" s="35">
        <f t="shared" si="3"/>
        <v>448.01</v>
      </c>
      <c r="X6" s="36">
        <f>IF(X7="",NA(),X7)</f>
        <v>124.09</v>
      </c>
      <c r="Y6" s="36">
        <f t="shared" ref="Y6:AG6" si="4">IF(Y7="",NA(),Y7)</f>
        <v>120.93</v>
      </c>
      <c r="Z6" s="36">
        <f t="shared" si="4"/>
        <v>115.68</v>
      </c>
      <c r="AA6" s="36">
        <f t="shared" si="4"/>
        <v>113.38</v>
      </c>
      <c r="AB6" s="36">
        <f t="shared" si="4"/>
        <v>104.99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217.15</v>
      </c>
      <c r="AU6" s="36">
        <f t="shared" ref="AU6:BC6" si="6">IF(AU7="",NA(),AU7)</f>
        <v>339.33</v>
      </c>
      <c r="AV6" s="36">
        <f t="shared" si="6"/>
        <v>334.89</v>
      </c>
      <c r="AW6" s="36">
        <f t="shared" si="6"/>
        <v>450.71</v>
      </c>
      <c r="AX6" s="36">
        <f t="shared" si="6"/>
        <v>418.35</v>
      </c>
      <c r="AY6" s="36">
        <f t="shared" si="6"/>
        <v>346.59</v>
      </c>
      <c r="AZ6" s="36">
        <f t="shared" si="6"/>
        <v>357.82</v>
      </c>
      <c r="BA6" s="36">
        <f t="shared" si="6"/>
        <v>355.5</v>
      </c>
      <c r="BB6" s="36">
        <f t="shared" si="6"/>
        <v>349.83</v>
      </c>
      <c r="BC6" s="36">
        <f t="shared" si="6"/>
        <v>360.86</v>
      </c>
      <c r="BD6" s="35" t="str">
        <f>IF(BD7="","",IF(BD7="-","【-】","【"&amp;SUBSTITUTE(TEXT(BD7,"#,##0.00"),"-","△")&amp;"】"))</f>
        <v>【264.97】</v>
      </c>
      <c r="BE6" s="36">
        <f>IF(BE7="",NA(),BE7)</f>
        <v>230.36</v>
      </c>
      <c r="BF6" s="36">
        <f t="shared" ref="BF6:BN6" si="7">IF(BF7="",NA(),BF7)</f>
        <v>245.23</v>
      </c>
      <c r="BG6" s="36">
        <f t="shared" si="7"/>
        <v>262.77999999999997</v>
      </c>
      <c r="BH6" s="36">
        <f t="shared" si="7"/>
        <v>267.74</v>
      </c>
      <c r="BI6" s="36">
        <f t="shared" si="7"/>
        <v>268.60000000000002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105.67</v>
      </c>
      <c r="BQ6" s="36">
        <f t="shared" ref="BQ6:BY6" si="8">IF(BQ7="",NA(),BQ7)</f>
        <v>103.54</v>
      </c>
      <c r="BR6" s="36">
        <f t="shared" si="8"/>
        <v>97.73</v>
      </c>
      <c r="BS6" s="36">
        <f t="shared" si="8"/>
        <v>97</v>
      </c>
      <c r="BT6" s="36">
        <f t="shared" si="8"/>
        <v>88.28</v>
      </c>
      <c r="BU6" s="36">
        <f t="shared" si="8"/>
        <v>105.71</v>
      </c>
      <c r="BV6" s="36">
        <f t="shared" si="8"/>
        <v>106.01</v>
      </c>
      <c r="BW6" s="36">
        <f t="shared" si="8"/>
        <v>104.57</v>
      </c>
      <c r="BX6" s="36">
        <f t="shared" si="8"/>
        <v>103.54</v>
      </c>
      <c r="BY6" s="36">
        <f t="shared" si="8"/>
        <v>103.32</v>
      </c>
      <c r="BZ6" s="35" t="str">
        <f>IF(BZ7="","",IF(BZ7="-","【-】","【"&amp;SUBSTITUTE(TEXT(BZ7,"#,##0.00"),"-","△")&amp;"】"))</f>
        <v>【103.24】</v>
      </c>
      <c r="CA6" s="36">
        <f>IF(CA7="",NA(),CA7)</f>
        <v>132.65</v>
      </c>
      <c r="CB6" s="36">
        <f t="shared" ref="CB6:CJ6" si="9">IF(CB7="",NA(),CB7)</f>
        <v>135.9</v>
      </c>
      <c r="CC6" s="36">
        <f t="shared" si="9"/>
        <v>143.65</v>
      </c>
      <c r="CD6" s="36">
        <f t="shared" si="9"/>
        <v>144.97999999999999</v>
      </c>
      <c r="CE6" s="36">
        <f t="shared" si="9"/>
        <v>159.6</v>
      </c>
      <c r="CF6" s="36">
        <f t="shared" si="9"/>
        <v>162.15</v>
      </c>
      <c r="CG6" s="36">
        <f t="shared" si="9"/>
        <v>162.24</v>
      </c>
      <c r="CH6" s="36">
        <f t="shared" si="9"/>
        <v>165.47</v>
      </c>
      <c r="CI6" s="36">
        <f t="shared" si="9"/>
        <v>167.46</v>
      </c>
      <c r="CJ6" s="36">
        <f t="shared" si="9"/>
        <v>168.56</v>
      </c>
      <c r="CK6" s="35" t="str">
        <f>IF(CK7="","",IF(CK7="-","【-】","【"&amp;SUBSTITUTE(TEXT(CK7,"#,##0.00"),"-","△")&amp;"】"))</f>
        <v>【168.38】</v>
      </c>
      <c r="CL6" s="36">
        <f>IF(CL7="",NA(),CL7)</f>
        <v>68.41</v>
      </c>
      <c r="CM6" s="36">
        <f t="shared" ref="CM6:CU6" si="10">IF(CM7="",NA(),CM7)</f>
        <v>68.209999999999994</v>
      </c>
      <c r="CN6" s="36">
        <f t="shared" si="10"/>
        <v>67.92</v>
      </c>
      <c r="CO6" s="36">
        <f t="shared" si="10"/>
        <v>66.09</v>
      </c>
      <c r="CP6" s="36">
        <f t="shared" si="10"/>
        <v>64.12</v>
      </c>
      <c r="CQ6" s="36">
        <f t="shared" si="10"/>
        <v>59.34</v>
      </c>
      <c r="CR6" s="36">
        <f t="shared" si="10"/>
        <v>59.11</v>
      </c>
      <c r="CS6" s="36">
        <f t="shared" si="10"/>
        <v>59.74</v>
      </c>
      <c r="CT6" s="36">
        <f t="shared" si="10"/>
        <v>59.46</v>
      </c>
      <c r="CU6" s="36">
        <f t="shared" si="10"/>
        <v>59.51</v>
      </c>
      <c r="CV6" s="35" t="str">
        <f>IF(CV7="","",IF(CV7="-","【-】","【"&amp;SUBSTITUTE(TEXT(CV7,"#,##0.00"),"-","△")&amp;"】"))</f>
        <v>【60.00】</v>
      </c>
      <c r="CW6" s="36">
        <f>IF(CW7="",NA(),CW7)</f>
        <v>79.89</v>
      </c>
      <c r="CX6" s="36">
        <f t="shared" ref="CX6:DF6" si="11">IF(CX7="",NA(),CX7)</f>
        <v>78.680000000000007</v>
      </c>
      <c r="CY6" s="36">
        <f t="shared" si="11"/>
        <v>78.739999999999995</v>
      </c>
      <c r="CZ6" s="36">
        <f t="shared" si="11"/>
        <v>79.08</v>
      </c>
      <c r="DA6" s="36">
        <f t="shared" si="11"/>
        <v>78.7</v>
      </c>
      <c r="DB6" s="36">
        <f t="shared" si="11"/>
        <v>87.74</v>
      </c>
      <c r="DC6" s="36">
        <f t="shared" si="11"/>
        <v>87.91</v>
      </c>
      <c r="DD6" s="36">
        <f t="shared" si="11"/>
        <v>87.28</v>
      </c>
      <c r="DE6" s="36">
        <f t="shared" si="11"/>
        <v>87.41</v>
      </c>
      <c r="DF6" s="36">
        <f t="shared" si="11"/>
        <v>87.08</v>
      </c>
      <c r="DG6" s="35" t="str">
        <f>IF(DG7="","",IF(DG7="-","【-】","【"&amp;SUBSTITUTE(TEXT(DG7,"#,##0.00"),"-","△")&amp;"】"))</f>
        <v>【89.80】</v>
      </c>
      <c r="DH6" s="36">
        <f>IF(DH7="",NA(),DH7)</f>
        <v>43.92</v>
      </c>
      <c r="DI6" s="36">
        <f t="shared" ref="DI6:DQ6" si="12">IF(DI7="",NA(),DI7)</f>
        <v>43.35</v>
      </c>
      <c r="DJ6" s="36">
        <f t="shared" si="12"/>
        <v>43.43</v>
      </c>
      <c r="DK6" s="36">
        <f t="shared" si="12"/>
        <v>42.98</v>
      </c>
      <c r="DL6" s="36">
        <f t="shared" si="12"/>
        <v>43.43</v>
      </c>
      <c r="DM6" s="36">
        <f t="shared" si="12"/>
        <v>46.27</v>
      </c>
      <c r="DN6" s="36">
        <f t="shared" si="12"/>
        <v>46.88</v>
      </c>
      <c r="DO6" s="36">
        <f t="shared" si="12"/>
        <v>46.94</v>
      </c>
      <c r="DP6" s="36">
        <f t="shared" si="12"/>
        <v>47.62</v>
      </c>
      <c r="DQ6" s="36">
        <f t="shared" si="12"/>
        <v>48.55</v>
      </c>
      <c r="DR6" s="35" t="str">
        <f>IF(DR7="","",IF(DR7="-","【-】","【"&amp;SUBSTITUTE(TEXT(DR7,"#,##0.00"),"-","△")&amp;"】"))</f>
        <v>【49.59】</v>
      </c>
      <c r="DS6" s="36">
        <f>IF(DS7="",NA(),DS7)</f>
        <v>17.05</v>
      </c>
      <c r="DT6" s="36">
        <f t="shared" ref="DT6:EB6" si="13">IF(DT7="",NA(),DT7)</f>
        <v>17</v>
      </c>
      <c r="DU6" s="36">
        <f t="shared" si="13"/>
        <v>16.77</v>
      </c>
      <c r="DV6" s="36">
        <f t="shared" si="13"/>
        <v>16.77</v>
      </c>
      <c r="DW6" s="36">
        <f t="shared" si="13"/>
        <v>16.89</v>
      </c>
      <c r="DX6" s="36">
        <f t="shared" si="13"/>
        <v>10.93</v>
      </c>
      <c r="DY6" s="36">
        <f t="shared" si="13"/>
        <v>13.39</v>
      </c>
      <c r="DZ6" s="36">
        <f t="shared" si="13"/>
        <v>14.48</v>
      </c>
      <c r="EA6" s="36">
        <f t="shared" si="13"/>
        <v>16.27</v>
      </c>
      <c r="EB6" s="36">
        <f t="shared" si="13"/>
        <v>17.11</v>
      </c>
      <c r="EC6" s="35" t="str">
        <f>IF(EC7="","",IF(EC7="-","【-】","【"&amp;SUBSTITUTE(TEXT(EC7,"#,##0.00"),"-","△")&amp;"】"))</f>
        <v>【19.44】</v>
      </c>
      <c r="ED6" s="36">
        <f>IF(ED7="",NA(),ED7)</f>
        <v>0.1</v>
      </c>
      <c r="EE6" s="36">
        <f t="shared" ref="EE6:EM6" si="14">IF(EE7="",NA(),EE7)</f>
        <v>0.5</v>
      </c>
      <c r="EF6" s="36">
        <f t="shared" si="14"/>
        <v>1.82</v>
      </c>
      <c r="EG6" s="36">
        <f t="shared" si="14"/>
        <v>1.2</v>
      </c>
      <c r="EH6" s="36">
        <f t="shared" si="14"/>
        <v>7.0000000000000007E-2</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32026</v>
      </c>
      <c r="D7" s="38">
        <v>46</v>
      </c>
      <c r="E7" s="38">
        <v>1</v>
      </c>
      <c r="F7" s="38">
        <v>0</v>
      </c>
      <c r="G7" s="38">
        <v>1</v>
      </c>
      <c r="H7" s="38" t="s">
        <v>93</v>
      </c>
      <c r="I7" s="38" t="s">
        <v>94</v>
      </c>
      <c r="J7" s="38" t="s">
        <v>95</v>
      </c>
      <c r="K7" s="38" t="s">
        <v>96</v>
      </c>
      <c r="L7" s="38" t="s">
        <v>97</v>
      </c>
      <c r="M7" s="38" t="s">
        <v>98</v>
      </c>
      <c r="N7" s="39" t="s">
        <v>99</v>
      </c>
      <c r="O7" s="39">
        <v>75.739999999999995</v>
      </c>
      <c r="P7" s="39">
        <v>98.39</v>
      </c>
      <c r="Q7" s="39">
        <v>2475</v>
      </c>
      <c r="R7" s="39">
        <v>51744</v>
      </c>
      <c r="S7" s="39">
        <v>1259.1500000000001</v>
      </c>
      <c r="T7" s="39">
        <v>41.09</v>
      </c>
      <c r="U7" s="39">
        <v>50325</v>
      </c>
      <c r="V7" s="39">
        <v>112.33</v>
      </c>
      <c r="W7" s="39">
        <v>448.01</v>
      </c>
      <c r="X7" s="39">
        <v>124.09</v>
      </c>
      <c r="Y7" s="39">
        <v>120.93</v>
      </c>
      <c r="Z7" s="39">
        <v>115.68</v>
      </c>
      <c r="AA7" s="39">
        <v>113.38</v>
      </c>
      <c r="AB7" s="39">
        <v>104.99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217.15</v>
      </c>
      <c r="AU7" s="39">
        <v>339.33</v>
      </c>
      <c r="AV7" s="39">
        <v>334.89</v>
      </c>
      <c r="AW7" s="39">
        <v>450.71</v>
      </c>
      <c r="AX7" s="39">
        <v>418.35</v>
      </c>
      <c r="AY7" s="39">
        <v>346.59</v>
      </c>
      <c r="AZ7" s="39">
        <v>357.82</v>
      </c>
      <c r="BA7" s="39">
        <v>355.5</v>
      </c>
      <c r="BB7" s="39">
        <v>349.83</v>
      </c>
      <c r="BC7" s="39">
        <v>360.86</v>
      </c>
      <c r="BD7" s="39">
        <v>264.97000000000003</v>
      </c>
      <c r="BE7" s="39">
        <v>230.36</v>
      </c>
      <c r="BF7" s="39">
        <v>245.23</v>
      </c>
      <c r="BG7" s="39">
        <v>262.77999999999997</v>
      </c>
      <c r="BH7" s="39">
        <v>267.74</v>
      </c>
      <c r="BI7" s="39">
        <v>268.60000000000002</v>
      </c>
      <c r="BJ7" s="39">
        <v>312.02999999999997</v>
      </c>
      <c r="BK7" s="39">
        <v>307.45999999999998</v>
      </c>
      <c r="BL7" s="39">
        <v>312.58</v>
      </c>
      <c r="BM7" s="39">
        <v>314.87</v>
      </c>
      <c r="BN7" s="39">
        <v>309.27999999999997</v>
      </c>
      <c r="BO7" s="39">
        <v>266.61</v>
      </c>
      <c r="BP7" s="39">
        <v>105.67</v>
      </c>
      <c r="BQ7" s="39">
        <v>103.54</v>
      </c>
      <c r="BR7" s="39">
        <v>97.73</v>
      </c>
      <c r="BS7" s="39">
        <v>97</v>
      </c>
      <c r="BT7" s="39">
        <v>88.28</v>
      </c>
      <c r="BU7" s="39">
        <v>105.71</v>
      </c>
      <c r="BV7" s="39">
        <v>106.01</v>
      </c>
      <c r="BW7" s="39">
        <v>104.57</v>
      </c>
      <c r="BX7" s="39">
        <v>103.54</v>
      </c>
      <c r="BY7" s="39">
        <v>103.32</v>
      </c>
      <c r="BZ7" s="39">
        <v>103.24</v>
      </c>
      <c r="CA7" s="39">
        <v>132.65</v>
      </c>
      <c r="CB7" s="39">
        <v>135.9</v>
      </c>
      <c r="CC7" s="39">
        <v>143.65</v>
      </c>
      <c r="CD7" s="39">
        <v>144.97999999999999</v>
      </c>
      <c r="CE7" s="39">
        <v>159.6</v>
      </c>
      <c r="CF7" s="39">
        <v>162.15</v>
      </c>
      <c r="CG7" s="39">
        <v>162.24</v>
      </c>
      <c r="CH7" s="39">
        <v>165.47</v>
      </c>
      <c r="CI7" s="39">
        <v>167.46</v>
      </c>
      <c r="CJ7" s="39">
        <v>168.56</v>
      </c>
      <c r="CK7" s="39">
        <v>168.38</v>
      </c>
      <c r="CL7" s="39">
        <v>68.41</v>
      </c>
      <c r="CM7" s="39">
        <v>68.209999999999994</v>
      </c>
      <c r="CN7" s="39">
        <v>67.92</v>
      </c>
      <c r="CO7" s="39">
        <v>66.09</v>
      </c>
      <c r="CP7" s="39">
        <v>64.12</v>
      </c>
      <c r="CQ7" s="39">
        <v>59.34</v>
      </c>
      <c r="CR7" s="39">
        <v>59.11</v>
      </c>
      <c r="CS7" s="39">
        <v>59.74</v>
      </c>
      <c r="CT7" s="39">
        <v>59.46</v>
      </c>
      <c r="CU7" s="39">
        <v>59.51</v>
      </c>
      <c r="CV7" s="39">
        <v>60</v>
      </c>
      <c r="CW7" s="39">
        <v>79.89</v>
      </c>
      <c r="CX7" s="39">
        <v>78.680000000000007</v>
      </c>
      <c r="CY7" s="39">
        <v>78.739999999999995</v>
      </c>
      <c r="CZ7" s="39">
        <v>79.08</v>
      </c>
      <c r="DA7" s="39">
        <v>78.7</v>
      </c>
      <c r="DB7" s="39">
        <v>87.74</v>
      </c>
      <c r="DC7" s="39">
        <v>87.91</v>
      </c>
      <c r="DD7" s="39">
        <v>87.28</v>
      </c>
      <c r="DE7" s="39">
        <v>87.41</v>
      </c>
      <c r="DF7" s="39">
        <v>87.08</v>
      </c>
      <c r="DG7" s="39">
        <v>89.8</v>
      </c>
      <c r="DH7" s="39">
        <v>43.92</v>
      </c>
      <c r="DI7" s="39">
        <v>43.35</v>
      </c>
      <c r="DJ7" s="39">
        <v>43.43</v>
      </c>
      <c r="DK7" s="39">
        <v>42.98</v>
      </c>
      <c r="DL7" s="39">
        <v>43.43</v>
      </c>
      <c r="DM7" s="39">
        <v>46.27</v>
      </c>
      <c r="DN7" s="39">
        <v>46.88</v>
      </c>
      <c r="DO7" s="39">
        <v>46.94</v>
      </c>
      <c r="DP7" s="39">
        <v>47.62</v>
      </c>
      <c r="DQ7" s="39">
        <v>48.55</v>
      </c>
      <c r="DR7" s="39">
        <v>49.59</v>
      </c>
      <c r="DS7" s="39">
        <v>17.05</v>
      </c>
      <c r="DT7" s="39">
        <v>17</v>
      </c>
      <c r="DU7" s="39">
        <v>16.77</v>
      </c>
      <c r="DV7" s="39">
        <v>16.77</v>
      </c>
      <c r="DW7" s="39">
        <v>16.89</v>
      </c>
      <c r="DX7" s="39">
        <v>10.93</v>
      </c>
      <c r="DY7" s="39">
        <v>13.39</v>
      </c>
      <c r="DZ7" s="39">
        <v>14.48</v>
      </c>
      <c r="EA7" s="39">
        <v>16.27</v>
      </c>
      <c r="EB7" s="39">
        <v>17.11</v>
      </c>
      <c r="EC7" s="39">
        <v>19.440000000000001</v>
      </c>
      <c r="ED7" s="39">
        <v>0.1</v>
      </c>
      <c r="EE7" s="39">
        <v>0.5</v>
      </c>
      <c r="EF7" s="39">
        <v>1.82</v>
      </c>
      <c r="EG7" s="39">
        <v>1.2</v>
      </c>
      <c r="EH7" s="39">
        <v>7.0000000000000007E-2</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2021-02-22T07:02:45Z</cp:lastPrinted>
  <dcterms:created xsi:type="dcterms:W3CDTF">2020-12-04T02:02:49Z</dcterms:created>
  <dcterms:modified xsi:type="dcterms:W3CDTF">2021-02-22T07:02:47Z</dcterms:modified>
  <cp:category/>
</cp:coreProperties>
</file>