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ashimomura\Desktop\公営企業に係る経営比較分析表（令和２年度決算）の分析等について（依頼）\【経営比較分析表】2020_035068_47_1718\"/>
    </mc:Choice>
  </mc:AlternateContent>
  <xr:revisionPtr revIDLastSave="0" documentId="13_ncr:1_{FDBA2144-4F0E-4C12-812D-E2729C9BD277}" xr6:coauthVersionLast="45" xr6:coauthVersionMax="45" xr10:uidLastSave="{00000000-0000-0000-0000-000000000000}"/>
  <workbookProtection workbookAlgorithmName="SHA-512" workbookHashValue="4EOldYoRDuxqdCobTKGa3JF4hApI18TPmtS8bSm/NlwJQrbXhxJ4kg8VtiQg1SnAsLLACyuRrs4BfdhOLyF7mQ==" workbookSaltValue="S2t0PAd7jUx+AbhbaSFfNQ==" workbookSpinCount="100000" lockStructure="1"/>
  <bookViews>
    <workbookView xWindow="5115" yWindow="270" windowWidth="22455" windowHeight="148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P10" i="4"/>
  <c r="I10" i="4"/>
  <c r="AT8" i="4"/>
  <c r="AL8" i="4"/>
  <c r="AD8" i="4"/>
  <c r="W8" i="4"/>
  <c r="P8" i="4"/>
  <c r="I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<sst xmlns="http://schemas.openxmlformats.org/spreadsheetml/2006/main" count="236" uniqueCount="119">
  <si>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</si>
  <si>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</si>
  <si>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</si>
  <si>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</si>
  <si>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</si>
  <si>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</si>
  <si>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</si>
  <si>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</si>
  <si>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</si>
  <si>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</si>
  <si>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</si>
  <si>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</si>
  <si>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</si>
  <si>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</si>
  <si>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</si>
  <si>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</si>
  <si>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</si>
  <si>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</si>
  <si>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</si>
  <si>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</si>
  <si>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</si>
  <si>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</si>
  <si>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</si>
  <si>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</si>
  <si>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</si>
  <si>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</si>
  <si>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</si>
  <si>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</si>
  <si>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</si>
  <si>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</si>
  <si>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</si>
  <si>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</si>
  <si>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</si>
  <si>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</si>
  <si>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</si>
  <si>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</si>
  <si>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</si>
  <si>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</si>
  <si>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</si>
  <si>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</si>
  <si>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</si>
  <si>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</si>
  <si>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</si>
  <si>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</si>
  <si>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</si>
  <si>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</si>
  <si>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</si>
  <si>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</si>
  <si>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</si>
  <si>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</si>
  <si>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</si>
  <si>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</si>
  <si>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</si>
  <si>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</si>
  <si>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</si>
  <si>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</si>
  <si>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</si>
  <si>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</si>
  <si>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</si>
  <si>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</si>
  <si>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</si>
  <si>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</si>
  <si>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</si>
  <si>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</si>
  <si>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</si>
  <si>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</si>
  <si>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</si>
  <si>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</si>
  <si>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</si>
  <si>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</si>
  <si>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</si>
  <si>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</si>
  <si>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</si>
  <si>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</si>
  <si>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</si>
  <si>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</si>
  <si>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</si>
  <si>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</si>
  <si>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</si>
  <si>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</si>
  <si>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</si>
  <si>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</si>
  <si>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</si>
  <si>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</si>
  <si>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</si>
  <si>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</si>
  <si>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</si>
  <si>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</si>
  <si>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</si>
  <si>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</si>
  <si>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</si>
  <si>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</si>
  <si>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</si>
  <si>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</si>
  <si>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</si>
  <si>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</si>
  <si>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</si>
  <si>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</si>
  <si>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</si>
  <si>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</si>
  <si>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</si>
  <si>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</si>
  <si>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</si>
  <si>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</si>
  <si>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</si>
  <si>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</si>
  <si>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</si>
  <si>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</si>
  <si>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</si>
  <si>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</si>
  <si>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</si>
  <si>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</si>
  <si>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</si>
  <si>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</si>
  <si>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</si>
  <si>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</si>
  <si>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平成12年度から供用開始しているが、法定耐用年数を超えた管路はまだ無いため、今後の状況に応じて検討していく。</t>
    <rPh sb="1" eb="3">
      <t>ヘイセイ</t>
    </rPh>
    <rPh sb="5" eb="7">
      <t>ネンド</t>
    </rPh>
    <rPh sb="9" eb="11">
      <t>キョウヨウ</t>
    </rPh>
    <rPh sb="11" eb="13">
      <t>カイシ</t>
    </rPh>
    <rPh sb="19" eb="21">
      <t>ホウテイ</t>
    </rPh>
    <rPh sb="21" eb="23">
      <t>タイヨウ</t>
    </rPh>
    <rPh sb="23" eb="25">
      <t>ネンスウ</t>
    </rPh>
    <rPh sb="26" eb="27">
      <t>コ</t>
    </rPh>
    <rPh sb="29" eb="31">
      <t>カンロ</t>
    </rPh>
    <rPh sb="34" eb="35">
      <t>ナ</t>
    </rPh>
    <rPh sb="39" eb="41">
      <t>コンゴ</t>
    </rPh>
    <rPh sb="42" eb="44">
      <t>ジョウキョウ</t>
    </rPh>
    <rPh sb="45" eb="46">
      <t>オウ</t>
    </rPh>
    <rPh sb="48" eb="50">
      <t>ケントウ</t>
    </rPh>
    <phoneticPr fontId="4"/>
  </si>
  <si>
    <t>　類似団体と比べて、経費回収率、施設利用率及び水洗化率が低く、汚水処理原価が高い状況にあるが、その主な要因として水洗化率が低いことが挙げられる。現在も広報等を活用したり道の駅でマンホールカードを配布するなど普及啓発を行っているが、他の手段も検討しつつ水洗化率の向上に更に努めていく必要がある。
　また、ストックマネジメント支援制度を利用し、下水道施設全体の中長期的な状態を予測しながら維持管理や改築更新を行い、改築更新経費の削減に努める必要がある。</t>
    <rPh sb="1" eb="3">
      <t>ルイジ</t>
    </rPh>
    <rPh sb="3" eb="5">
      <t>ダンタイ</t>
    </rPh>
    <rPh sb="6" eb="7">
      <t>クラ</t>
    </rPh>
    <rPh sb="10" eb="12">
      <t>ケイヒ</t>
    </rPh>
    <rPh sb="12" eb="15">
      <t>カイシュウリツ</t>
    </rPh>
    <rPh sb="16" eb="18">
      <t>シセツ</t>
    </rPh>
    <rPh sb="18" eb="20">
      <t>リヨウ</t>
    </rPh>
    <rPh sb="20" eb="21">
      <t>リツ</t>
    </rPh>
    <rPh sb="21" eb="22">
      <t>オヨ</t>
    </rPh>
    <rPh sb="23" eb="26">
      <t>スイセンカ</t>
    </rPh>
    <rPh sb="26" eb="27">
      <t>リツ</t>
    </rPh>
    <rPh sb="28" eb="29">
      <t>ヒク</t>
    </rPh>
    <rPh sb="31" eb="33">
      <t>オスイ</t>
    </rPh>
    <rPh sb="33" eb="35">
      <t>ショリ</t>
    </rPh>
    <rPh sb="35" eb="37">
      <t>ゲンカ</t>
    </rPh>
    <rPh sb="38" eb="39">
      <t>タカ</t>
    </rPh>
    <rPh sb="40" eb="42">
      <t>ジョウキョウ</t>
    </rPh>
    <rPh sb="49" eb="50">
      <t>オモ</t>
    </rPh>
    <rPh sb="51" eb="53">
      <t>ヨウイン</t>
    </rPh>
    <rPh sb="56" eb="59">
      <t>スイセンカ</t>
    </rPh>
    <rPh sb="59" eb="60">
      <t>リツ</t>
    </rPh>
    <rPh sb="61" eb="62">
      <t>ヒク</t>
    </rPh>
    <rPh sb="66" eb="67">
      <t>ア</t>
    </rPh>
    <rPh sb="72" eb="74">
      <t>ゲンザイ</t>
    </rPh>
    <rPh sb="75" eb="77">
      <t>コウホウ</t>
    </rPh>
    <rPh sb="77" eb="78">
      <t>トウ</t>
    </rPh>
    <rPh sb="79" eb="81">
      <t>カツヨウ</t>
    </rPh>
    <rPh sb="84" eb="85">
      <t>ミチ</t>
    </rPh>
    <rPh sb="86" eb="87">
      <t>エキ</t>
    </rPh>
    <rPh sb="97" eb="99">
      <t>ハイフ</t>
    </rPh>
    <rPh sb="103" eb="105">
      <t>フキュウ</t>
    </rPh>
    <rPh sb="105" eb="107">
      <t>ケイハツ</t>
    </rPh>
    <rPh sb="108" eb="109">
      <t>オコナ</t>
    </rPh>
    <rPh sb="115" eb="116">
      <t>ホカ</t>
    </rPh>
    <rPh sb="117" eb="119">
      <t>シュダン</t>
    </rPh>
    <rPh sb="120" eb="122">
      <t>ケントウ</t>
    </rPh>
    <rPh sb="125" eb="128">
      <t>スイセンカ</t>
    </rPh>
    <rPh sb="128" eb="129">
      <t>リツ</t>
    </rPh>
    <rPh sb="130" eb="132">
      <t>コウジョウ</t>
    </rPh>
    <rPh sb="133" eb="134">
      <t>サラ</t>
    </rPh>
    <rPh sb="135" eb="136">
      <t>ツト</t>
    </rPh>
    <rPh sb="140" eb="142">
      <t>ヒツヨウ</t>
    </rPh>
    <rPh sb="161" eb="163">
      <t>シエン</t>
    </rPh>
    <rPh sb="163" eb="165">
      <t>セイド</t>
    </rPh>
    <rPh sb="166" eb="168">
      <t>リヨウ</t>
    </rPh>
    <rPh sb="170" eb="173">
      <t>ゲスイドウ</t>
    </rPh>
    <rPh sb="173" eb="175">
      <t>シセツ</t>
    </rPh>
    <rPh sb="175" eb="177">
      <t>ゼンタイ</t>
    </rPh>
    <rPh sb="178" eb="182">
      <t>チュウチョウキテキ</t>
    </rPh>
    <rPh sb="183" eb="185">
      <t>ジョウタイ</t>
    </rPh>
    <rPh sb="186" eb="188">
      <t>ヨソク</t>
    </rPh>
    <rPh sb="192" eb="194">
      <t>イジ</t>
    </rPh>
    <rPh sb="194" eb="196">
      <t>カンリ</t>
    </rPh>
    <rPh sb="197" eb="199">
      <t>カイチク</t>
    </rPh>
    <rPh sb="199" eb="201">
      <t>コウシン</t>
    </rPh>
    <rPh sb="202" eb="203">
      <t>オコナ</t>
    </rPh>
    <rPh sb="205" eb="207">
      <t>カイチク</t>
    </rPh>
    <rPh sb="207" eb="209">
      <t>コウシン</t>
    </rPh>
    <rPh sb="209" eb="211">
      <t>ケイヒ</t>
    </rPh>
    <rPh sb="212" eb="214">
      <t>サクゲン</t>
    </rPh>
    <rPh sb="215" eb="216">
      <t>ツト</t>
    </rPh>
    <rPh sb="218" eb="220">
      <t>ヒツヨウ</t>
    </rPh>
    <phoneticPr fontId="4"/>
  </si>
  <si>
    <t>①収益的収支比率について
収益的収支比率は71.47％となっており、健全経営とは言えない状況である。収支赤字分を一般会計繰入金に依存しているのが現状であり、収支改善に努める必要がある。
④企業債残高対事業規模比率について
収支赤字分は一般会計から補填してもらっているが、地方債の償還に要する資金の一部又は全部を一般会計において負担することを定めていないため、類似団体と比べると、高い数値となっている。
⑤経費回収率について
類似団体より低い数値となっているため、適正な料金設定及び汚水処理費の削減に努める必要がある。
⑥汚水処理原価について
類似団体より高い数値となっており、維持管理費用の削減や接続率の向上による有収水量の増加に一層努める必要がある。
⑦施設利用率について
接続人口の影響で低い数値となっているため、接続率の向上に努める必要がある。
⑧水洗化率について
類似団体と比較してやや低い数値となっているが、上昇傾向になっており、継続して水洗化率の向上に努める必要がある。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</si>
</sst>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34-4273-B5F4-1534476969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D334-4273-B5F4-1534476969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37.42</c:v>
                </c:pt>
                <c:pt idx="1">
                  <c:v>37.42</c:v>
                </c:pt>
                <c:pt idx="2">
                  <c:v>36</c:v>
                </c:pt>
                <c:pt idx="3">
                  <c:v>38</c:v>
                </c:pt>
                <c:pt idx="4">
                  <c:v>37.5</c:v>
                </c:pt>
              </c:numCache>
            </c:numRef>
          </c:val>
          <c:extLst>
            <c:ext xmlns:c16="http://schemas.microsoft.com/office/drawing/2014/chart" uri="{C3380CC4-5D6E-409C-BE32-E72D297353CC}">
              <c16:uniqueId val="{00000000-730E-4629-AA71-39FE2B1CFB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730E-4629-AA71-39FE2B1CFB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70.3</c:v>
                </c:pt>
                <c:pt idx="1">
                  <c:v>71.319999999999993</c:v>
                </c:pt>
                <c:pt idx="2">
                  <c:v>71.930000000000007</c:v>
                </c:pt>
                <c:pt idx="3">
                  <c:v>72.41</c:v>
                </c:pt>
                <c:pt idx="4">
                  <c:v>75.2</c:v>
                </c:pt>
              </c:numCache>
            </c:numRef>
          </c:val>
          <c:extLst>
            <c:ext xmlns:c16="http://schemas.microsoft.com/office/drawing/2014/chart" uri="{C3380CC4-5D6E-409C-BE32-E72D297353CC}">
              <c16:uniqueId val="{00000000-6063-465E-B61D-47E599849A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6063-465E-B61D-47E599849A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72.16</c:v>
                </c:pt>
                <c:pt idx="1">
                  <c:v>70.459999999999994</c:v>
                </c:pt>
                <c:pt idx="2">
                  <c:v>68.58</c:v>
                </c:pt>
                <c:pt idx="3">
                  <c:v>65.09</c:v>
                </c:pt>
                <c:pt idx="4">
                  <c:v>71.47</c:v>
                </c:pt>
              </c:numCache>
            </c:numRef>
          </c:val>
          <c:extLst>
            <c:ext xmlns:c16="http://schemas.microsoft.com/office/drawing/2014/chart" uri="{C3380CC4-5D6E-409C-BE32-E72D297353CC}">
              <c16:uniqueId val="{00000000-70BE-4D4C-AAB9-1E3C68D9CF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BE-4D4C-AAB9-1E3C68D9CF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59-4FFC-8B8F-4258B30480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59-4FFC-8B8F-4258B30480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62-4574-9059-0293E692876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62-4574-9059-0293E692876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B5-44BD-9DE0-0A19B8B07C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B5-44BD-9DE0-0A19B8B07C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9B-4D64-8684-7C5E7D3BE6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9B-4D64-8684-7C5E7D3BE6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1462.93</c:v>
                </c:pt>
                <c:pt idx="1">
                  <c:v>4084.13</c:v>
                </c:pt>
                <c:pt idx="2">
                  <c:v>3864.44</c:v>
                </c:pt>
                <c:pt idx="3">
                  <c:v>3536.38</c:v>
                </c:pt>
                <c:pt idx="4">
                  <c:v>3221.9</c:v>
                </c:pt>
              </c:numCache>
            </c:numRef>
          </c:val>
          <c:extLst>
            <c:ext xmlns:c16="http://schemas.microsoft.com/office/drawing/2014/chart" uri="{C3380CC4-5D6E-409C-BE32-E72D297353CC}">
              <c16:uniqueId val="{00000000-0A66-4C9F-B133-D909F7D5CE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0A66-4C9F-B133-D909F7D5CE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44.23</c:v>
                </c:pt>
                <c:pt idx="1">
                  <c:v>42.32</c:v>
                </c:pt>
                <c:pt idx="2">
                  <c:v>35.450000000000003</c:v>
                </c:pt>
                <c:pt idx="3">
                  <c:v>37.74</c:v>
                </c:pt>
                <c:pt idx="4">
                  <c:v>43.9</c:v>
                </c:pt>
              </c:numCache>
            </c:numRef>
          </c:val>
          <c:extLst>
            <c:ext xmlns:c16="http://schemas.microsoft.com/office/drawing/2014/chart" uri="{C3380CC4-5D6E-409C-BE32-E72D297353CC}">
              <c16:uniqueId val="{00000000-3324-49D3-B386-B5C6B48101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3324-49D3-B386-B5C6B48101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355.5</c:v>
                </c:pt>
                <c:pt idx="1">
                  <c:v>374.26</c:v>
                </c:pt>
                <c:pt idx="2">
                  <c:v>447.35</c:v>
                </c:pt>
                <c:pt idx="3">
                  <c:v>424.6</c:v>
                </c:pt>
                <c:pt idx="4">
                  <c:v>368.72</c:v>
                </c:pt>
              </c:numCache>
            </c:numRef>
          </c:val>
          <c:extLst>
            <c:ext xmlns:c16="http://schemas.microsoft.com/office/drawing/2014/chart" uri="{C3380CC4-5D6E-409C-BE32-E72D297353CC}">
              <c16:uniqueId val="{00000000-B482-4BED-B0D8-A4755A3661E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B482-4BED-B0D8-A4755A3661E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A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九戸村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5608</v>
      </c>
      <c r="AM8" s="51"/>
      <c r="AN8" s="51"/>
      <c r="AO8" s="51"/>
      <c r="AP8" s="51"/>
      <c r="AQ8" s="51"/>
      <c r="AR8" s="51"/>
      <c r="AS8" s="51"/>
      <c r="AT8" s="46">
        <f>データ!T6</f>
        <v>134.02000000000001</v>
      </c>
      <c r="AU8" s="46"/>
      <c r="AV8" s="46"/>
      <c r="AW8" s="46"/>
      <c r="AX8" s="46"/>
      <c r="AY8" s="46"/>
      <c r="AZ8" s="46"/>
      <c r="BA8" s="46"/>
      <c r="BB8" s="46">
        <f>データ!U6</f>
        <v>41.84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44.76</v>
      </c>
      <c r="Q10" s="46"/>
      <c r="R10" s="46"/>
      <c r="S10" s="46"/>
      <c r="T10" s="46"/>
      <c r="U10" s="46"/>
      <c r="V10" s="46"/>
      <c r="W10" s="46">
        <f>データ!Q6</f>
        <v>101.54</v>
      </c>
      <c r="X10" s="46"/>
      <c r="Y10" s="46"/>
      <c r="Z10" s="46"/>
      <c r="AA10" s="46"/>
      <c r="AB10" s="46"/>
      <c r="AC10" s="46"/>
      <c r="AD10" s="51">
        <f>データ!R6</f>
        <v>2750</v>
      </c>
      <c r="AE10" s="51"/>
      <c r="AF10" s="51"/>
      <c r="AG10" s="51"/>
      <c r="AH10" s="51"/>
      <c r="AI10" s="51"/>
      <c r="AJ10" s="51"/>
      <c r="AK10" s="2"/>
      <c r="AL10" s="51">
        <f>データ!V6</f>
        <v>2488</v>
      </c>
      <c r="AM10" s="51"/>
      <c r="AN10" s="51"/>
      <c r="AO10" s="51"/>
      <c r="AP10" s="51"/>
      <c r="AQ10" s="51"/>
      <c r="AR10" s="51"/>
      <c r="AS10" s="51"/>
      <c r="AT10" s="46">
        <f>データ!W6</f>
        <v>0.88</v>
      </c>
      <c r="AU10" s="46"/>
      <c r="AV10" s="46"/>
      <c r="AW10" s="46"/>
      <c r="AX10" s="46"/>
      <c r="AY10" s="46"/>
      <c r="AZ10" s="46"/>
      <c r="BA10" s="46"/>
      <c r="BB10" s="46">
        <f>データ!X6</f>
        <v>2827.27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76"/>
      <c r="BN16" s="76"/>
      <c r="BO16" s="76"/>
      <c r="BP16" s="76"/>
      <c r="BQ16" s="76"/>
      <c r="BR16" s="76"/>
      <c r="BS16" s="76"/>
      <c r="BT16" s="76"/>
      <c r="BU16" s="76"/>
      <c r="BV16" s="76"/>
      <c r="BW16" s="76"/>
      <c r="BX16" s="76"/>
      <c r="BY16" s="76"/>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76"/>
      <c r="BN17" s="76"/>
      <c r="BO17" s="76"/>
      <c r="BP17" s="76"/>
      <c r="BQ17" s="76"/>
      <c r="BR17" s="76"/>
      <c r="BS17" s="76"/>
      <c r="BT17" s="76"/>
      <c r="BU17" s="76"/>
      <c r="BV17" s="76"/>
      <c r="BW17" s="76"/>
      <c r="BX17" s="76"/>
      <c r="BY17" s="76"/>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76"/>
      <c r="BN18" s="76"/>
      <c r="BO18" s="76"/>
      <c r="BP18" s="76"/>
      <c r="BQ18" s="76"/>
      <c r="BR18" s="76"/>
      <c r="BS18" s="76"/>
      <c r="BT18" s="76"/>
      <c r="BU18" s="76"/>
      <c r="BV18" s="76"/>
      <c r="BW18" s="76"/>
      <c r="BX18" s="76"/>
      <c r="BY18" s="76"/>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76"/>
      <c r="BN19" s="76"/>
      <c r="BO19" s="76"/>
      <c r="BP19" s="76"/>
      <c r="BQ19" s="76"/>
      <c r="BR19" s="76"/>
      <c r="BS19" s="76"/>
      <c r="BT19" s="76"/>
      <c r="BU19" s="76"/>
      <c r="BV19" s="76"/>
      <c r="BW19" s="76"/>
      <c r="BX19" s="76"/>
      <c r="BY19" s="76"/>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76"/>
      <c r="BN20" s="76"/>
      <c r="BO20" s="76"/>
      <c r="BP20" s="76"/>
      <c r="BQ20" s="76"/>
      <c r="BR20" s="76"/>
      <c r="BS20" s="76"/>
      <c r="BT20" s="76"/>
      <c r="BU20" s="76"/>
      <c r="BV20" s="76"/>
      <c r="BW20" s="76"/>
      <c r="BX20" s="76"/>
      <c r="BY20" s="76"/>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76"/>
      <c r="BN21" s="76"/>
      <c r="BO21" s="76"/>
      <c r="BP21" s="76"/>
      <c r="BQ21" s="76"/>
      <c r="BR21" s="76"/>
      <c r="BS21" s="76"/>
      <c r="BT21" s="76"/>
      <c r="BU21" s="76"/>
      <c r="BV21" s="76"/>
      <c r="BW21" s="76"/>
      <c r="BX21" s="76"/>
      <c r="BY21" s="76"/>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76"/>
      <c r="BN22" s="76"/>
      <c r="BO22" s="76"/>
      <c r="BP22" s="76"/>
      <c r="BQ22" s="76"/>
      <c r="BR22" s="76"/>
      <c r="BS22" s="76"/>
      <c r="BT22" s="76"/>
      <c r="BU22" s="76"/>
      <c r="BV22" s="76"/>
      <c r="BW22" s="76"/>
      <c r="BX22" s="76"/>
      <c r="BY22" s="76"/>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76"/>
      <c r="BN23" s="76"/>
      <c r="BO23" s="76"/>
      <c r="BP23" s="76"/>
      <c r="BQ23" s="76"/>
      <c r="BR23" s="76"/>
      <c r="BS23" s="76"/>
      <c r="BT23" s="76"/>
      <c r="BU23" s="76"/>
      <c r="BV23" s="76"/>
      <c r="BW23" s="76"/>
      <c r="BX23" s="76"/>
      <c r="BY23" s="76"/>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76"/>
      <c r="BN24" s="76"/>
      <c r="BO24" s="76"/>
      <c r="BP24" s="76"/>
      <c r="BQ24" s="76"/>
      <c r="BR24" s="76"/>
      <c r="BS24" s="76"/>
      <c r="BT24" s="76"/>
      <c r="BU24" s="76"/>
      <c r="BV24" s="76"/>
      <c r="BW24" s="76"/>
      <c r="BX24" s="76"/>
      <c r="BY24" s="76"/>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76"/>
      <c r="BN25" s="76"/>
      <c r="BO25" s="76"/>
      <c r="BP25" s="76"/>
      <c r="BQ25" s="76"/>
      <c r="BR25" s="76"/>
      <c r="BS25" s="76"/>
      <c r="BT25" s="76"/>
      <c r="BU25" s="76"/>
      <c r="BV25" s="76"/>
      <c r="BW25" s="76"/>
      <c r="BX25" s="76"/>
      <c r="BY25" s="76"/>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76"/>
      <c r="BN26" s="76"/>
      <c r="BO26" s="76"/>
      <c r="BP26" s="76"/>
      <c r="BQ26" s="76"/>
      <c r="BR26" s="76"/>
      <c r="BS26" s="76"/>
      <c r="BT26" s="76"/>
      <c r="BU26" s="76"/>
      <c r="BV26" s="76"/>
      <c r="BW26" s="76"/>
      <c r="BX26" s="76"/>
      <c r="BY26" s="76"/>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76"/>
      <c r="BN27" s="76"/>
      <c r="BO27" s="76"/>
      <c r="BP27" s="76"/>
      <c r="BQ27" s="76"/>
      <c r="BR27" s="76"/>
      <c r="BS27" s="76"/>
      <c r="BT27" s="76"/>
      <c r="BU27" s="76"/>
      <c r="BV27" s="76"/>
      <c r="BW27" s="76"/>
      <c r="BX27" s="76"/>
      <c r="BY27" s="76"/>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76"/>
      <c r="BN28" s="76"/>
      <c r="BO28" s="76"/>
      <c r="BP28" s="76"/>
      <c r="BQ28" s="76"/>
      <c r="BR28" s="76"/>
      <c r="BS28" s="76"/>
      <c r="BT28" s="76"/>
      <c r="BU28" s="76"/>
      <c r="BV28" s="76"/>
      <c r="BW28" s="76"/>
      <c r="BX28" s="76"/>
      <c r="BY28" s="76"/>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76"/>
      <c r="BN29" s="76"/>
      <c r="BO29" s="76"/>
      <c r="BP29" s="76"/>
      <c r="BQ29" s="76"/>
      <c r="BR29" s="76"/>
      <c r="BS29" s="76"/>
      <c r="BT29" s="76"/>
      <c r="BU29" s="76"/>
      <c r="BV29" s="76"/>
      <c r="BW29" s="76"/>
      <c r="BX29" s="76"/>
      <c r="BY29" s="76"/>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76"/>
      <c r="BN30" s="76"/>
      <c r="BO30" s="76"/>
      <c r="BP30" s="76"/>
      <c r="BQ30" s="76"/>
      <c r="BR30" s="76"/>
      <c r="BS30" s="76"/>
      <c r="BT30" s="76"/>
      <c r="BU30" s="76"/>
      <c r="BV30" s="76"/>
      <c r="BW30" s="76"/>
      <c r="BX30" s="76"/>
      <c r="BY30" s="76"/>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76"/>
      <c r="BN31" s="76"/>
      <c r="BO31" s="76"/>
      <c r="BP31" s="76"/>
      <c r="BQ31" s="76"/>
      <c r="BR31" s="76"/>
      <c r="BS31" s="76"/>
      <c r="BT31" s="76"/>
      <c r="BU31" s="76"/>
      <c r="BV31" s="76"/>
      <c r="BW31" s="76"/>
      <c r="BX31" s="76"/>
      <c r="BY31" s="76"/>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76"/>
      <c r="BN32" s="76"/>
      <c r="BO32" s="76"/>
      <c r="BP32" s="76"/>
      <c r="BQ32" s="76"/>
      <c r="BR32" s="76"/>
      <c r="BS32" s="76"/>
      <c r="BT32" s="76"/>
      <c r="BU32" s="76"/>
      <c r="BV32" s="76"/>
      <c r="BW32" s="76"/>
      <c r="BX32" s="76"/>
      <c r="BY32" s="76"/>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76"/>
      <c r="BN33" s="76"/>
      <c r="BO33" s="76"/>
      <c r="BP33" s="76"/>
      <c r="BQ33" s="76"/>
      <c r="BR33" s="76"/>
      <c r="BS33" s="76"/>
      <c r="BT33" s="76"/>
      <c r="BU33" s="76"/>
      <c r="BV33" s="76"/>
      <c r="BW33" s="76"/>
      <c r="BX33" s="76"/>
      <c r="BY33" s="76"/>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76"/>
      <c r="BN34" s="76"/>
      <c r="BO34" s="76"/>
      <c r="BP34" s="76"/>
      <c r="BQ34" s="76"/>
      <c r="BR34" s="76"/>
      <c r="BS34" s="76"/>
      <c r="BT34" s="76"/>
      <c r="BU34" s="76"/>
      <c r="BV34" s="76"/>
      <c r="BW34" s="76"/>
      <c r="BX34" s="76"/>
      <c r="BY34" s="76"/>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76"/>
      <c r="BN35" s="76"/>
      <c r="BO35" s="76"/>
      <c r="BP35" s="76"/>
      <c r="BQ35" s="76"/>
      <c r="BR35" s="76"/>
      <c r="BS35" s="76"/>
      <c r="BT35" s="76"/>
      <c r="BU35" s="76"/>
      <c r="BV35" s="76"/>
      <c r="BW35" s="76"/>
      <c r="BX35" s="76"/>
      <c r="BY35" s="76"/>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76"/>
      <c r="BN36" s="76"/>
      <c r="BO36" s="76"/>
      <c r="BP36" s="76"/>
      <c r="BQ36" s="76"/>
      <c r="BR36" s="76"/>
      <c r="BS36" s="76"/>
      <c r="BT36" s="76"/>
      <c r="BU36" s="76"/>
      <c r="BV36" s="76"/>
      <c r="BW36" s="76"/>
      <c r="BX36" s="76"/>
      <c r="BY36" s="76"/>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76"/>
      <c r="BN37" s="76"/>
      <c r="BO37" s="76"/>
      <c r="BP37" s="76"/>
      <c r="BQ37" s="76"/>
      <c r="BR37" s="76"/>
      <c r="BS37" s="76"/>
      <c r="BT37" s="76"/>
      <c r="BU37" s="76"/>
      <c r="BV37" s="76"/>
      <c r="BW37" s="76"/>
      <c r="BX37" s="76"/>
      <c r="BY37" s="76"/>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76"/>
      <c r="BN38" s="76"/>
      <c r="BO38" s="76"/>
      <c r="BP38" s="76"/>
      <c r="BQ38" s="76"/>
      <c r="BR38" s="76"/>
      <c r="BS38" s="76"/>
      <c r="BT38" s="76"/>
      <c r="BU38" s="76"/>
      <c r="BV38" s="76"/>
      <c r="BW38" s="76"/>
      <c r="BX38" s="76"/>
      <c r="BY38" s="76"/>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76"/>
      <c r="BN39" s="76"/>
      <c r="BO39" s="76"/>
      <c r="BP39" s="76"/>
      <c r="BQ39" s="76"/>
      <c r="BR39" s="76"/>
      <c r="BS39" s="76"/>
      <c r="BT39" s="76"/>
      <c r="BU39" s="76"/>
      <c r="BV39" s="76"/>
      <c r="BW39" s="76"/>
      <c r="BX39" s="76"/>
      <c r="BY39" s="76"/>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76"/>
      <c r="BN40" s="76"/>
      <c r="BO40" s="76"/>
      <c r="BP40" s="76"/>
      <c r="BQ40" s="76"/>
      <c r="BR40" s="76"/>
      <c r="BS40" s="76"/>
      <c r="BT40" s="76"/>
      <c r="BU40" s="76"/>
      <c r="BV40" s="76"/>
      <c r="BW40" s="76"/>
      <c r="BX40" s="76"/>
      <c r="BY40" s="76"/>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76"/>
      <c r="BN41" s="76"/>
      <c r="BO41" s="76"/>
      <c r="BP41" s="76"/>
      <c r="BQ41" s="76"/>
      <c r="BR41" s="76"/>
      <c r="BS41" s="76"/>
      <c r="BT41" s="76"/>
      <c r="BU41" s="76"/>
      <c r="BV41" s="76"/>
      <c r="BW41" s="76"/>
      <c r="BX41" s="76"/>
      <c r="BY41" s="76"/>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76"/>
      <c r="BN42" s="76"/>
      <c r="BO42" s="76"/>
      <c r="BP42" s="76"/>
      <c r="BQ42" s="76"/>
      <c r="BR42" s="76"/>
      <c r="BS42" s="76"/>
      <c r="BT42" s="76"/>
      <c r="BU42" s="76"/>
      <c r="BV42" s="76"/>
      <c r="BW42" s="76"/>
      <c r="BX42" s="76"/>
      <c r="BY42" s="76"/>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76"/>
      <c r="BN43" s="76"/>
      <c r="BO43" s="76"/>
      <c r="BP43" s="76"/>
      <c r="BQ43" s="76"/>
      <c r="BR43" s="76"/>
      <c r="BS43" s="76"/>
      <c r="BT43" s="76"/>
      <c r="BU43" s="76"/>
      <c r="BV43" s="76"/>
      <c r="BW43" s="76"/>
      <c r="BX43" s="76"/>
      <c r="BY43" s="76"/>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j10yJ+70c6FnhOmCsgK3FPyCP+1k8sW3kYEtCsU58OPtW0qatAuIfRaQrTlgOxjlXvxrYH1t5YcAK2GMFwx7nw==" saltValue="OD1z9GNTErxuiYMSKZ4o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35068</v>
      </c>
      <c r="D6" s="33">
        <f t="shared" si="3"/>
        <v>47</v>
      </c>
      <c r="E6" s="33">
        <f t="shared" si="3"/>
        <v>17</v>
      </c>
      <c r="F6" s="33">
        <f t="shared" si="3"/>
        <v>4</v>
      </c>
      <c r="G6" s="33">
        <f t="shared" si="3"/>
        <v>0</v>
      </c>
      <c r="H6" s="33" t="str">
        <f t="shared" si="3"/>
        <v>岩手県　九戸村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44.76</v>
      </c>
      <c r="Q6" s="34">
        <f t="shared" si="3"/>
        <v>101.54</v>
      </c>
      <c r="R6" s="34">
        <f t="shared" si="3"/>
        <v>2750</v>
      </c>
      <c r="S6" s="34">
        <f t="shared" si="3"/>
        <v>5608</v>
      </c>
      <c r="T6" s="34">
        <f t="shared" si="3"/>
        <v>134.02000000000001</v>
      </c>
      <c r="U6" s="34">
        <f t="shared" si="3"/>
        <v>41.84</v>
      </c>
      <c r="V6" s="34">
        <f t="shared" si="3"/>
        <v>2488</v>
      </c>
      <c r="W6" s="34">
        <f t="shared" si="3"/>
        <v>0.88</v>
      </c>
      <c r="X6" s="34">
        <f t="shared" si="3"/>
        <v>2827.27</v>
      </c>
      <c r="Y6" s="35">
        <f>IF(Y7="",NA(),Y7)</f>
        <v>72.16</v>
      </c>
      <c r="Z6" s="35">
        <f t="shared" ref="Z6:AH6" si="4">IF(Z7="",NA(),Z7)</f>
        <v>70.459999999999994</v>
      </c>
      <c r="AA6" s="35">
        <f t="shared" si="4"/>
        <v>68.58</v>
      </c>
      <c r="AB6" s="35">
        <f t="shared" si="4"/>
        <v>65.09</v>
      </c>
      <c r="AC6" s="35">
        <f t="shared" si="4"/>
        <v>71.47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1462.93</v>
      </c>
      <c r="BG6" s="35">
        <f t="shared" ref="BG6:BO6" si="7">IF(BG7="",NA(),BG7)</f>
        <v>4084.13</v>
      </c>
      <c r="BH6" s="35">
        <f t="shared" si="7"/>
        <v>3864.44</v>
      </c>
      <c r="BI6" s="35">
        <f t="shared" si="7"/>
        <v>3536.38</v>
      </c>
      <c r="BJ6" s="35">
        <f t="shared" si="7"/>
        <v>3221.9</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44.23</v>
      </c>
      <c r="BR6" s="35">
        <f t="shared" ref="BR6:BZ6" si="8">IF(BR7="",NA(),BR7)</f>
        <v>42.32</v>
      </c>
      <c r="BS6" s="35">
        <f t="shared" si="8"/>
        <v>35.450000000000003</v>
      </c>
      <c r="BT6" s="35">
        <f t="shared" si="8"/>
        <v>37.74</v>
      </c>
      <c r="BU6" s="35">
        <f t="shared" si="8"/>
        <v>43.9</v>
      </c>
      <c r="BV6" s="35">
        <f t="shared" si="8"/>
        <v>69.87</v>
      </c>
      <c r="BW6" s="35">
        <f t="shared" si="8"/>
        <v>74.3</v>
      </c>
      <c r="BX6" s="35">
        <f t="shared" si="8"/>
        <v>72.260000000000005</v>
      </c>
      <c r="BY6" s="35">
        <f t="shared" si="8"/>
        <v>71.84</v>
      </c>
      <c r="BZ6" s="35">
        <f t="shared" si="8"/>
        <v>73.36</v>
      </c>
      <c r="CA6" s="34" t="str">
        <f>IF(CA7="","",IF(CA7="-","【-】","【"&amp;SUBSTITUTE(TEXT(CA7,"#,##0.00"),"-","△")&amp;"】"))</f>
        <v>【75.29】</v>
      </c>
      <c r="CB6" s="35">
        <f>IF(CB7="",NA(),CB7)</f>
        <v>355.5</v>
      </c>
      <c r="CC6" s="35">
        <f t="shared" ref="CC6:CK6" si="9">IF(CC7="",NA(),CC7)</f>
        <v>374.26</v>
      </c>
      <c r="CD6" s="35">
        <f t="shared" si="9"/>
        <v>447.35</v>
      </c>
      <c r="CE6" s="35">
        <f t="shared" si="9"/>
        <v>424.6</v>
      </c>
      <c r="CF6" s="35">
        <f t="shared" si="9"/>
        <v>368.72</v>
      </c>
      <c r="CG6" s="35">
        <f t="shared" si="9"/>
        <v>234.96</v>
      </c>
      <c r="CH6" s="35">
        <f t="shared" si="9"/>
        <v>221.81</v>
      </c>
      <c r="CI6" s="35">
        <f t="shared" si="9"/>
        <v>230.02</v>
      </c>
      <c r="CJ6" s="35">
        <f t="shared" si="9"/>
        <v>228.47</v>
      </c>
      <c r="CK6" s="35">
        <f t="shared" si="9"/>
        <v>224.88</v>
      </c>
      <c r="CL6" s="34" t="str">
        <f>IF(CL7="","",IF(CL7="-","【-】","【"&amp;SUBSTITUTE(TEXT(CL7,"#,##0.00"),"-","△")&amp;"】"))</f>
        <v>【215.41】</v>
      </c>
      <c r="CM6" s="35">
        <f>IF(CM7="",NA(),CM7)</f>
        <v>37.42</v>
      </c>
      <c r="CN6" s="35">
        <f t="shared" ref="CN6:CV6" si="10">IF(CN7="",NA(),CN7)</f>
        <v>37.42</v>
      </c>
      <c r="CO6" s="35">
        <f t="shared" si="10"/>
        <v>36</v>
      </c>
      <c r="CP6" s="35">
        <f t="shared" si="10"/>
        <v>38</v>
      </c>
      <c r="CQ6" s="35">
        <f t="shared" si="10"/>
        <v>37.5</v>
      </c>
      <c r="CR6" s="35">
        <f t="shared" si="10"/>
        <v>42.9</v>
      </c>
      <c r="CS6" s="35">
        <f t="shared" si="10"/>
        <v>43.36</v>
      </c>
      <c r="CT6" s="35">
        <f t="shared" si="10"/>
        <v>42.56</v>
      </c>
      <c r="CU6" s="35">
        <f t="shared" si="10"/>
        <v>42.47</v>
      </c>
      <c r="CV6" s="35">
        <f t="shared" si="10"/>
        <v>42.4</v>
      </c>
      <c r="CW6" s="34" t="str">
        <f>IF(CW7="","",IF(CW7="-","【-】","【"&amp;SUBSTITUTE(TEXT(CW7,"#,##0.00"),"-","△")&amp;"】"))</f>
        <v>【42.90】</v>
      </c>
      <c r="CX6" s="35">
        <f>IF(CX7="",NA(),CX7)</f>
        <v>70.3</v>
      </c>
      <c r="CY6" s="35">
        <f t="shared" ref="CY6:DG6" si="11">IF(CY7="",NA(),CY7)</f>
        <v>71.319999999999993</v>
      </c>
      <c r="CZ6" s="35">
        <f t="shared" si="11"/>
        <v>71.930000000000007</v>
      </c>
      <c r="DA6" s="35">
        <f t="shared" si="11"/>
        <v>72.41</v>
      </c>
      <c r="DB6" s="35">
        <f t="shared" si="11"/>
        <v>75.2</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35068</v>
      </c>
      <c r="D7" s="37">
        <v>47</v>
      </c>
      <c r="E7" s="37">
        <v>17</v>
      </c>
      <c r="F7" s="37">
        <v>4</v>
      </c>
      <c r="G7" s="37">
        <v>0</v>
      </c>
      <c r="H7" s="37" t="s">
        <v>98</v>
      </c>
      <c r="I7" s="37" t="s">
        <v>99</v>
      </c>
      <c r="J7" s="37" t="s">
        <v>100</v>
      </c>
      <c r="K7" s="37" t="s">
        <v>101</v>
      </c>
      <c r="L7" s="37" t="s">
        <v>102</v>
      </c>
      <c r="M7" s="37" t="s">
        <v>103</v>
      </c>
      <c r="N7" s="38" t="s">
        <v>104</v>
      </c>
      <c r="O7" s="38" t="s">
        <v>105</v>
      </c>
      <c r="P7" s="38">
        <v>44.76</v>
      </c>
      <c r="Q7" s="38">
        <v>101.54</v>
      </c>
      <c r="R7" s="38">
        <v>2750</v>
      </c>
      <c r="S7" s="38">
        <v>5608</v>
      </c>
      <c r="T7" s="38">
        <v>134.02000000000001</v>
      </c>
      <c r="U7" s="38">
        <v>41.84</v>
      </c>
      <c r="V7" s="38">
        <v>2488</v>
      </c>
      <c r="W7" s="38">
        <v>0.88</v>
      </c>
      <c r="X7" s="38">
        <v>2827.27</v>
      </c>
      <c r="Y7" s="38">
        <v>72.16</v>
      </c>
      <c r="Z7" s="38">
        <v>70.459999999999994</v>
      </c>
      <c r="AA7" s="38">
        <v>68.58</v>
      </c>
      <c r="AB7" s="38">
        <v>65.09</v>
      </c>
      <c r="AC7" s="38">
        <v>71.47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1462.93</v>
      </c>
      <c r="BG7" s="38">
        <v>4084.13</v>
      </c>
      <c r="BH7" s="38">
        <v>3864.44</v>
      </c>
      <c r="BI7" s="38">
        <v>3536.38</v>
      </c>
      <c r="BJ7" s="38">
        <v>3221.9</v>
      </c>
      <c r="BK7" s="38">
        <v>1298.9100000000001</v>
      </c>
      <c r="BL7" s="38">
        <v>1243.71</v>
      </c>
      <c r="BM7" s="38">
        <v>1194.1500000000001</v>
      </c>
      <c r="BN7" s="38">
        <v>1206.79</v>
      </c>
      <c r="BO7" s="38">
        <v>1258.43</v>
      </c>
      <c r="BP7" s="38">
        <v>1260.21</v>
      </c>
      <c r="BQ7" s="38">
        <v>44.23</v>
      </c>
      <c r="BR7" s="38">
        <v>42.32</v>
      </c>
      <c r="BS7" s="38">
        <v>35.450000000000003</v>
      </c>
      <c r="BT7" s="38">
        <v>37.74</v>
      </c>
      <c r="BU7" s="38">
        <v>43.9</v>
      </c>
      <c r="BV7" s="38">
        <v>69.87</v>
      </c>
      <c r="BW7" s="38">
        <v>74.3</v>
      </c>
      <c r="BX7" s="38">
        <v>72.260000000000005</v>
      </c>
      <c r="BY7" s="38">
        <v>71.84</v>
      </c>
      <c r="BZ7" s="38">
        <v>73.36</v>
      </c>
      <c r="CA7" s="38">
        <v>75.290000000000006</v>
      </c>
      <c r="CB7" s="38">
        <v>355.5</v>
      </c>
      <c r="CC7" s="38">
        <v>374.26</v>
      </c>
      <c r="CD7" s="38">
        <v>447.35</v>
      </c>
      <c r="CE7" s="38">
        <v>424.6</v>
      </c>
      <c r="CF7" s="38">
        <v>368.72</v>
      </c>
      <c r="CG7" s="38">
        <v>234.96</v>
      </c>
      <c r="CH7" s="38">
        <v>221.81</v>
      </c>
      <c r="CI7" s="38">
        <v>230.02</v>
      </c>
      <c r="CJ7" s="38">
        <v>228.47</v>
      </c>
      <c r="CK7" s="38">
        <v>224.88</v>
      </c>
      <c r="CL7" s="38">
        <v>215.41</v>
      </c>
      <c r="CM7" s="38">
        <v>37.42</v>
      </c>
      <c r="CN7" s="38">
        <v>37.42</v>
      </c>
      <c r="CO7" s="38">
        <v>36</v>
      </c>
      <c r="CP7" s="38">
        <v>38</v>
      </c>
      <c r="CQ7" s="38">
        <v>37.5</v>
      </c>
      <c r="CR7" s="38">
        <v>42.9</v>
      </c>
      <c r="CS7" s="38">
        <v>43.36</v>
      </c>
      <c r="CT7" s="38">
        <v>42.56</v>
      </c>
      <c r="CU7" s="38">
        <v>42.47</v>
      </c>
      <c r="CV7" s="38">
        <v>42.4</v>
      </c>
      <c r="CW7" s="38">
        <v>42.9</v>
      </c>
      <c r="CX7" s="38">
        <v>70.3</v>
      </c>
      <c r="CY7" s="38">
        <v>71.319999999999993</v>
      </c>
      <c r="CZ7" s="38">
        <v>71.930000000000007</v>
      </c>
      <c r="DA7" s="38">
        <v>72.41</v>
      </c>
      <c r="DB7" s="38">
        <v>75.2</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2021-12-03T07:49:24Z</dcterms:created>
  <dcterms:modified xsi:type="dcterms:W3CDTF">2022-01-24T08:17:09Z</dcterms:modified>
  <cp:category/>
</cp:coreProperties>
</file>