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lgshare01.lg.vill.noda.iwate.jp\共有\地域整備課\下水班\☆南川正ｋｉｎｇ☆\下水道担当\下水道\●決算統計\経営比較分析表\R3経営分析表\"/>
    </mc:Choice>
  </mc:AlternateContent>
  <workbookProtection workbookAlgorithmName="SHA-512" workbookHashValue="XOpoF9wFZnhIlvWZpbaqSdH9THvGJQz3DppJxo4jVWc4AvVLEJ7E0Wx2zb43Nz9TEEL6reZv3U9unqzu793s/g==" workbookSaltValue="ITme89nm9vkdyKuafNWfdg==" workbookSpinCount="100000" lockStructure="1"/>
  <bookViews>
    <workbookView xWindow="0" yWindow="0" windowWidth="23040" windowHeight="888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<sst xmlns="http://schemas.openxmlformats.org/spreadsheetml/2006/main" count="236" uniqueCount="119">
  <si>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</si>
  <si>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</si>
  <si>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</si>
  <si>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</si>
  <si>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</si>
  <si>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</si>
  <si>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</si>
  <si>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</si>
  <si>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</si>
  <si>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</si>
  <si>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</si>
  <si>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</si>
  <si>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</si>
  <si>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</si>
  <si>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</si>
  <si>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</si>
  <si>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</si>
  <si>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</si>
  <si>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</si>
  <si>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</si>
  <si>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</si>
  <si>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</si>
  <si>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</si>
  <si>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</si>
  <si>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</si>
  <si>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</si>
  <si>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</si>
  <si>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</si>
  <si>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</si>
  <si>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</si>
  <si>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</si>
  <si>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</si>
  <si>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</si>
  <si>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</si>
  <si>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</si>
  <si>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</si>
  <si>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</si>
  <si>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</si>
  <si>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</si>
  <si>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</si>
  <si>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</si>
  <si>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</si>
  <si>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</si>
  <si>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</si>
  <si>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</si>
  <si>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</si>
  <si>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</si>
  <si>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</si>
  <si>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</si>
  <si>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</si>
  <si>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</si>
  <si>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</si>
  <si>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</si>
  <si>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</si>
  <si>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</si>
  <si>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</si>
  <si>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</si>
  <si>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</si>
  <si>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</si>
  <si>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</si>
  <si>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</si>
  <si>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</si>
  <si>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</si>
  <si>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</si>
  <si>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</si>
  <si>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</si>
  <si>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</si>
  <si>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</si>
  <si>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</si>
  <si>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</si>
  <si>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</si>
  <si>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</si>
  <si>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</si>
  <si>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</si>
  <si>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</si>
  <si>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</si>
  <si>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</si>
  <si>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</si>
  <si>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</si>
  <si>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</si>
  <si>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</si>
  <si>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</si>
  <si>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</si>
  <si>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</si>
  <si>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</si>
  <si>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</si>
  <si>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</si>
  <si>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</si>
  <si>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</si>
  <si>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</si>
  <si>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</si>
  <si>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</si>
  <si>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</si>
  <si>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</si>
  <si>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</si>
  <si>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</si>
  <si>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</si>
  <si>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</si>
  <si>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野田村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</si>
  <si>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</si>
  <si>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</si>
  <si>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</si>
  <si>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</si>
  <si>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</si>
  <si>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</si>
  <si>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</si>
  <si>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</si>
  <si>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</si>
  <si>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</si>
  <si>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</si>
  <si>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</si>
  <si>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</si>
  <si>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</si>
  <si>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</si>
  <si>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</si>
  <si>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</si>
  <si>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収益的収支比率は、地方債償還金が比率の低迷原因と考えられます。
　企業債残高対事業規模比率は、類似団体平均より高い状態でありますが、今後の償還により、下がるものと見込まれます。
　経費回収率は、類似団体平均を下回っております。地方債の償還には、一般財源の繰入に依存せざるを得ないため、今後も可能な限りの経営改善に努めます。
　汚水処理原価は、類似団体平均を上回っているため、経営改善等により、適正化に努めます。
　施設利用率は、類似団体平均を下回っております。人口減少による要因もありますが、接続率の更なる向上に努めます。
　水洗化率は、類似団体平均と同程度でありますが、更なる経費回収率の向上及び汚水処理原価の適正化のため、接続推進に努めます。</t>
    <rPh sb="1" eb="8">
      <t>シュウエキテキシュウシヒリツ</t>
    </rPh>
    <rPh sb="10" eb="13">
      <t>チホウサイ</t>
    </rPh>
    <rPh sb="13" eb="16">
      <t>ショウカンキン</t>
    </rPh>
    <rPh sb="17" eb="19">
      <t>ヒリツ</t>
    </rPh>
    <rPh sb="20" eb="22">
      <t>テイメイ</t>
    </rPh>
    <rPh sb="22" eb="24">
      <t>ゲンイン</t>
    </rPh>
    <rPh sb="25" eb="26">
      <t>カンガ</t>
    </rPh>
    <rPh sb="34" eb="39">
      <t>キギョウサイザンダカ</t>
    </rPh>
    <rPh sb="39" eb="40">
      <t>タイ</t>
    </rPh>
    <rPh sb="40" eb="42">
      <t>ジギョウ</t>
    </rPh>
    <rPh sb="42" eb="44">
      <t>キボ</t>
    </rPh>
    <rPh sb="44" eb="46">
      <t>ヒリツ</t>
    </rPh>
    <rPh sb="48" eb="54">
      <t>ルイジダンタイヘイキン</t>
    </rPh>
    <rPh sb="56" eb="57">
      <t>タカ</t>
    </rPh>
    <rPh sb="58" eb="60">
      <t>ジョウタイ</t>
    </rPh>
    <rPh sb="67" eb="69">
      <t>コンゴ</t>
    </rPh>
    <rPh sb="70" eb="72">
      <t>ショウカン</t>
    </rPh>
    <rPh sb="76" eb="77">
      <t>サ</t>
    </rPh>
    <rPh sb="82" eb="84">
      <t>ミコ</t>
    </rPh>
    <rPh sb="91" eb="93">
      <t>ケイヒ</t>
    </rPh>
    <rPh sb="93" eb="95">
      <t>カイシュウ</t>
    </rPh>
    <rPh sb="95" eb="96">
      <t>リツ</t>
    </rPh>
    <rPh sb="98" eb="100">
      <t>ルイジ</t>
    </rPh>
    <rPh sb="100" eb="102">
      <t>ダンタイ</t>
    </rPh>
    <rPh sb="102" eb="104">
      <t>ヘイキン</t>
    </rPh>
    <rPh sb="105" eb="107">
      <t>シタマワ</t>
    </rPh>
    <rPh sb="114" eb="117">
      <t>チホウサイ</t>
    </rPh>
    <rPh sb="118" eb="120">
      <t>ショウカン</t>
    </rPh>
    <rPh sb="123" eb="125">
      <t>イッパン</t>
    </rPh>
    <rPh sb="125" eb="127">
      <t>ザイゲン</t>
    </rPh>
    <rPh sb="128" eb="130">
      <t>クリイレ</t>
    </rPh>
    <rPh sb="131" eb="133">
      <t>イゾン</t>
    </rPh>
    <rPh sb="137" eb="138">
      <t>エ</t>
    </rPh>
    <rPh sb="143" eb="145">
      <t>コンゴ</t>
    </rPh>
    <rPh sb="146" eb="148">
      <t>カノウ</t>
    </rPh>
    <rPh sb="149" eb="150">
      <t>カギ</t>
    </rPh>
    <rPh sb="152" eb="154">
      <t>ケイエイ</t>
    </rPh>
    <rPh sb="154" eb="156">
      <t>カイゼン</t>
    </rPh>
    <rPh sb="157" eb="158">
      <t>ツト</t>
    </rPh>
    <rPh sb="164" eb="166">
      <t>オスイ</t>
    </rPh>
    <rPh sb="166" eb="168">
      <t>ショリ</t>
    </rPh>
    <rPh sb="168" eb="170">
      <t>ゲンカ</t>
    </rPh>
    <rPh sb="172" eb="178">
      <t>ルイジダンタイヘイキン</t>
    </rPh>
    <rPh sb="179" eb="181">
      <t>ウワマワ</t>
    </rPh>
    <rPh sb="188" eb="190">
      <t>ケイエイ</t>
    </rPh>
    <rPh sb="190" eb="192">
      <t>カイゼン</t>
    </rPh>
    <rPh sb="192" eb="193">
      <t>トウ</t>
    </rPh>
    <rPh sb="197" eb="200">
      <t>テキセイカ</t>
    </rPh>
    <rPh sb="201" eb="202">
      <t>ツト</t>
    </rPh>
    <rPh sb="208" eb="210">
      <t>シセツ</t>
    </rPh>
    <rPh sb="210" eb="212">
      <t>リヨウ</t>
    </rPh>
    <rPh sb="212" eb="213">
      <t>リツ</t>
    </rPh>
    <rPh sb="215" eb="221">
      <t>ルイジダンタイヘイキン</t>
    </rPh>
    <rPh sb="222" eb="224">
      <t>シタマワ</t>
    </rPh>
    <rPh sb="231" eb="233">
      <t>ジンコウ</t>
    </rPh>
    <rPh sb="233" eb="235">
      <t>ゲンショウ</t>
    </rPh>
    <rPh sb="238" eb="240">
      <t>ヨウイン</t>
    </rPh>
    <rPh sb="247" eb="249">
      <t>セツゾク</t>
    </rPh>
    <rPh sb="249" eb="250">
      <t>リツ</t>
    </rPh>
    <rPh sb="251" eb="252">
      <t>サラ</t>
    </rPh>
    <rPh sb="254" eb="256">
      <t>コウジョウ</t>
    </rPh>
    <rPh sb="257" eb="258">
      <t>ツト</t>
    </rPh>
    <rPh sb="264" eb="267">
      <t>スイセンカ</t>
    </rPh>
    <rPh sb="267" eb="268">
      <t>リツ</t>
    </rPh>
    <rPh sb="270" eb="276">
      <t>ルイジダンタイヘイキン</t>
    </rPh>
    <rPh sb="277" eb="280">
      <t>ドウテイド</t>
    </rPh>
    <rPh sb="287" eb="288">
      <t>サラ</t>
    </rPh>
    <rPh sb="290" eb="292">
      <t>ケイヒ</t>
    </rPh>
    <rPh sb="292" eb="294">
      <t>カイシュウ</t>
    </rPh>
    <rPh sb="294" eb="295">
      <t>リツ</t>
    </rPh>
    <rPh sb="296" eb="298">
      <t>コウジョウ</t>
    </rPh>
    <rPh sb="298" eb="299">
      <t>オヨ</t>
    </rPh>
    <rPh sb="300" eb="302">
      <t>オスイ</t>
    </rPh>
    <rPh sb="302" eb="304">
      <t>ショリ</t>
    </rPh>
    <rPh sb="304" eb="306">
      <t>ゲンカ</t>
    </rPh>
    <rPh sb="307" eb="310">
      <t>テキセイカ</t>
    </rPh>
    <rPh sb="314" eb="318">
      <t>セツゾクスイシン</t>
    </rPh>
    <rPh sb="319" eb="320">
      <t>ツト</t>
    </rPh>
    <phoneticPr fontId="4"/>
  </si>
  <si>
    <t>　災害復旧事業により施設が新設及び改修されておりますが、適期の老朽化対策に努めます。</t>
    <rPh sb="1" eb="3">
      <t>サイガイ</t>
    </rPh>
    <rPh sb="3" eb="5">
      <t>フッキュウ</t>
    </rPh>
    <rPh sb="5" eb="7">
      <t>ジギョウ</t>
    </rPh>
    <rPh sb="10" eb="12">
      <t>シセツ</t>
    </rPh>
    <rPh sb="13" eb="15">
      <t>シンセツ</t>
    </rPh>
    <rPh sb="15" eb="16">
      <t>オヨ</t>
    </rPh>
    <rPh sb="17" eb="19">
      <t>カイシュウ</t>
    </rPh>
    <rPh sb="28" eb="30">
      <t>テキキ</t>
    </rPh>
    <rPh sb="31" eb="36">
      <t>ロウキュウカタイサク</t>
    </rPh>
    <rPh sb="37" eb="38">
      <t>ツト</t>
    </rPh>
    <phoneticPr fontId="4"/>
  </si>
  <si>
    <t>　集落排水施設は水環境を守るために、必要不可欠な施設です。
　将来にわたり継続的に維持するために、適正な使用料収入の確保及び汚水処理経費の削減に努め、経営の健全化を図ります。</t>
    <rPh sb="1" eb="3">
      <t>シュウラク</t>
    </rPh>
    <rPh sb="3" eb="5">
      <t>ハイスイ</t>
    </rPh>
    <rPh sb="5" eb="7">
      <t>シセツ</t>
    </rPh>
    <rPh sb="8" eb="9">
      <t>ミズ</t>
    </rPh>
    <rPh sb="9" eb="11">
      <t>カンキョウ</t>
    </rPh>
    <rPh sb="12" eb="13">
      <t>マモ</t>
    </rPh>
    <rPh sb="18" eb="23">
      <t>ヒツヨウフカケツ</t>
    </rPh>
    <rPh sb="24" eb="26">
      <t>シセツ</t>
    </rPh>
    <rPh sb="31" eb="33">
      <t>ショウライ</t>
    </rPh>
    <rPh sb="37" eb="40">
      <t>ケイゾクテキ</t>
    </rPh>
    <rPh sb="41" eb="43">
      <t>イジ</t>
    </rPh>
    <rPh sb="49" eb="51">
      <t>テキセイ</t>
    </rPh>
    <rPh sb="52" eb="55">
      <t>シヨウリョウ</t>
    </rPh>
    <rPh sb="55" eb="57">
      <t>シュウニュウ</t>
    </rPh>
    <rPh sb="58" eb="60">
      <t>カクホ</t>
    </rPh>
    <rPh sb="60" eb="61">
      <t>オヨ</t>
    </rPh>
    <rPh sb="62" eb="64">
      <t>オスイ</t>
    </rPh>
    <rPh sb="64" eb="66">
      <t>ショリ</t>
    </rPh>
    <rPh sb="66" eb="68">
      <t>ケイヒ</t>
    </rPh>
    <rPh sb="69" eb="71">
      <t>サクゲン</t>
    </rPh>
    <rPh sb="72" eb="73">
      <t>ツト</t>
    </rPh>
    <rPh sb="75" eb="77">
      <t>ケイエイ</t>
    </rPh>
    <rPh sb="78" eb="81">
      <t>ケンゼンカ</t>
    </rPh>
    <rPh sb="82" eb="83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</si>
</sst>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0-4EF0-9F1D-C19BBE5F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0.02</c:v>
                </c:pt>
                <c:pt idx="3">
                  <c:v>0.01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0-4EF0-9F1D-C19BBE5F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10.14</c:v>
                </c:pt>
                <c:pt idx="1">
                  <c:v>10.14</c:v>
                </c:pt>
                <c:pt idx="2">
                  <c:v>12.16</c:v>
                </c:pt>
                <c:pt idx="3">
                  <c:v>10.81</c:v>
                </c:pt>
                <c:pt idx="4">
                  <c:v>10.81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E-4135-8BFC-9125EBBF8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33.729999999999997</c:v>
                </c:pt>
                <c:pt idx="1">
                  <c:v>33.21</c:v>
                </c:pt>
                <c:pt idx="2">
                  <c:v>32.229999999999997</c:v>
                </c:pt>
                <c:pt idx="3">
                  <c:v>32.479999999999997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E-4135-8BFC-9125EBBF8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83.48</c:v>
                </c:pt>
                <c:pt idx="1">
                  <c:v>92.31</c:v>
                </c:pt>
                <c:pt idx="2">
                  <c:v>84.11</c:v>
                </c:pt>
                <c:pt idx="3">
                  <c:v>81.55</c:v>
                </c:pt>
                <c:pt idx="4">
                  <c:v>80.39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2-4B3C-9D51-AEB71EE8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79.989999999999995</c:v>
                </c:pt>
                <c:pt idx="1">
                  <c:v>79.98</c:v>
                </c:pt>
                <c:pt idx="2">
                  <c:v>80.8</c:v>
                </c:pt>
                <c:pt idx="3">
                  <c:v>79.2</c:v>
                </c:pt>
                <c:pt idx="4">
                  <c:v>79.09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2-4B3C-9D51-AEB71EE8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61.81</c:v>
                </c:pt>
                <c:pt idx="1">
                  <c:v>57.19</c:v>
                </c:pt>
                <c:pt idx="2">
                  <c:v>52.4</c:v>
                </c:pt>
                <c:pt idx="3">
                  <c:v>59.77</c:v>
                </c:pt>
                <c:pt idx="4">
                  <c:v>57.66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0-475C-9F44-AE1FB338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0-475C-9F44-AE1FB338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5-4A0B-B6E2-0F648497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5-4A0B-B6E2-0F648497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5-4CAA-896A-331733C8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5-4CAA-896A-331733C8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3-467E-BDE3-5983A4C00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3-467E-BDE3-5983A4C00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9-4B8D-9746-48F4DCF0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9-4B8D-9746-48F4DCF0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2855.06</c:v>
                </c:pt>
                <c:pt idx="1">
                  <c:v>4202.49</c:v>
                </c:pt>
                <c:pt idx="2">
                  <c:v>3740.84</c:v>
                </c:pt>
                <c:pt idx="3">
                  <c:v>3473.54</c:v>
                </c:pt>
                <c:pt idx="4">
                  <c:v>3043.13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6-44DC-B563-ABE96CC0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1063.93</c:v>
                </c:pt>
                <c:pt idx="1">
                  <c:v>1060.8599999999999</c:v>
                </c:pt>
                <c:pt idx="2">
                  <c:v>1006.65</c:v>
                </c:pt>
                <c:pt idx="3">
                  <c:v>998.42</c:v>
                </c:pt>
                <c:pt idx="4">
                  <c:v>1095.52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6-44DC-B563-ABE96CC0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51.06</c:v>
                </c:pt>
                <c:pt idx="1">
                  <c:v>43.25</c:v>
                </c:pt>
                <c:pt idx="2">
                  <c:v>36.93</c:v>
                </c:pt>
                <c:pt idx="3">
                  <c:v>47.62</c:v>
                </c:pt>
                <c:pt idx="4">
                  <c:v>21.66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C-414C-820D-579CD183A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46.26</c:v>
                </c:pt>
                <c:pt idx="1">
                  <c:v>45.81</c:v>
                </c:pt>
                <c:pt idx="2">
                  <c:v>43.43</c:v>
                </c:pt>
                <c:pt idx="3">
                  <c:v>41.41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C-414C-820D-579CD183A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356.43</c:v>
                </c:pt>
                <c:pt idx="1">
                  <c:v>434.22</c:v>
                </c:pt>
                <c:pt idx="2">
                  <c:v>541.57000000000005</c:v>
                </c:pt>
                <c:pt idx="3">
                  <c:v>414.77</c:v>
                </c:pt>
                <c:pt idx="4">
                  <c:v>919.08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9-4A5E-8C6D-3B71D4F5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376.4</c:v>
                </c:pt>
                <c:pt idx="1">
                  <c:v>383.92</c:v>
                </c:pt>
                <c:pt idx="2">
                  <c:v>400.44</c:v>
                </c:pt>
                <c:pt idx="3">
                  <c:v>417.56</c:v>
                </c:pt>
                <c:pt idx="4">
                  <c:v>449.72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9-4A5E-8C6D-3B71D4F5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" zoomScaleNormal="100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岩手県　野田村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4170</v>
      </c>
      <c r="AM8" s="51"/>
      <c r="AN8" s="51"/>
      <c r="AO8" s="51"/>
      <c r="AP8" s="51"/>
      <c r="AQ8" s="51"/>
      <c r="AR8" s="51"/>
      <c r="AS8" s="51"/>
      <c r="AT8" s="46">
        <f>データ!T6</f>
        <v>80.8</v>
      </c>
      <c r="AU8" s="46"/>
      <c r="AV8" s="46"/>
      <c r="AW8" s="46"/>
      <c r="AX8" s="46"/>
      <c r="AY8" s="46"/>
      <c r="AZ8" s="46"/>
      <c r="BA8" s="46"/>
      <c r="BB8" s="46">
        <f>データ!U6</f>
        <v>51.61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2.46</v>
      </c>
      <c r="Q10" s="46"/>
      <c r="R10" s="46"/>
      <c r="S10" s="46"/>
      <c r="T10" s="46"/>
      <c r="U10" s="46"/>
      <c r="V10" s="46"/>
      <c r="W10" s="46">
        <f>データ!Q6</f>
        <v>73.209999999999994</v>
      </c>
      <c r="X10" s="46"/>
      <c r="Y10" s="46"/>
      <c r="Z10" s="46"/>
      <c r="AA10" s="46"/>
      <c r="AB10" s="46"/>
      <c r="AC10" s="46"/>
      <c r="AD10" s="51">
        <f>データ!R6</f>
        <v>3300</v>
      </c>
      <c r="AE10" s="51"/>
      <c r="AF10" s="51"/>
      <c r="AG10" s="51"/>
      <c r="AH10" s="51"/>
      <c r="AI10" s="51"/>
      <c r="AJ10" s="51"/>
      <c r="AK10" s="2"/>
      <c r="AL10" s="51">
        <f>データ!V6</f>
        <v>102</v>
      </c>
      <c r="AM10" s="51"/>
      <c r="AN10" s="51"/>
      <c r="AO10" s="51"/>
      <c r="AP10" s="51"/>
      <c r="AQ10" s="51"/>
      <c r="AR10" s="51"/>
      <c r="AS10" s="51"/>
      <c r="AT10" s="46">
        <f>データ!W6</f>
        <v>0.15</v>
      </c>
      <c r="AU10" s="46"/>
      <c r="AV10" s="46"/>
      <c r="AW10" s="46"/>
      <c r="AX10" s="46"/>
      <c r="AY10" s="46"/>
      <c r="AZ10" s="46"/>
      <c r="BA10" s="46"/>
      <c r="BB10" s="46">
        <f>データ!X6</f>
        <v>680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【1,042.34】</v>
      </c>
      <c r="I86" s="26" t="str">
        <f>データ!CA6</f>
        <v>【42.60】</v>
      </c>
      <c r="J86" s="26" t="str">
        <f>データ!CL6</f>
        <v>【410.22】</v>
      </c>
      <c r="K86" s="26" t="str">
        <f>データ!CW6</f>
        <v>【32.98】</v>
      </c>
      <c r="L86" s="26" t="str">
        <f>データ!DH6</f>
        <v>【80.45】</v>
      </c>
      <c r="M86" s="26" t="s">
        <v>44</v>
      </c>
      <c r="N86" s="26" t="s">
        <v>44</v>
      </c>
      <c r="O86" s="26" t="str">
        <f>データ!EO6</f>
        <v>【1.09】</v>
      </c>
    </row>
  </sheetData>
  <sheetProtection algorithmName="SHA-512" hashValue="b7fI4WD2WbBjrtDZxHNxurTIqAf/37Y/8avFasOlADixo1hDSqPgqJcESdbFEt27H3vu77ekrT0Gf45r9n573Q==" saltValue="+KZV5/arY193DuFiiwy6i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35033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岩手県　野田村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2.46</v>
      </c>
      <c r="Q6" s="34">
        <f t="shared" si="3"/>
        <v>73.209999999999994</v>
      </c>
      <c r="R6" s="34">
        <f t="shared" si="3"/>
        <v>3300</v>
      </c>
      <c r="S6" s="34">
        <f t="shared" si="3"/>
        <v>4170</v>
      </c>
      <c r="T6" s="34">
        <f t="shared" si="3"/>
        <v>80.8</v>
      </c>
      <c r="U6" s="34">
        <f t="shared" si="3"/>
        <v>51.61</v>
      </c>
      <c r="V6" s="34">
        <f t="shared" si="3"/>
        <v>102</v>
      </c>
      <c r="W6" s="34">
        <f t="shared" si="3"/>
        <v>0.15</v>
      </c>
      <c r="X6" s="34">
        <f t="shared" si="3"/>
        <v>680</v>
      </c>
      <c r="Y6" s="35">
        <f>IF(Y7="",NA(),Y7)</f>
        <v>61.81</v>
      </c>
      <c r="Z6" s="35">
        <f t="shared" ref="Z6:AH6" si="4">IF(Z7="",NA(),Z7)</f>
        <v>57.19</v>
      </c>
      <c r="AA6" s="35">
        <f t="shared" si="4"/>
        <v>52.4</v>
      </c>
      <c r="AB6" s="35">
        <f t="shared" si="4"/>
        <v>59.77</v>
      </c>
      <c r="AC6" s="35">
        <f t="shared" si="4"/>
        <v>57.66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2855.06</v>
      </c>
      <c r="BG6" s="35">
        <f t="shared" ref="BG6:BO6" si="7">IF(BG7="",NA(),BG7)</f>
        <v>4202.49</v>
      </c>
      <c r="BH6" s="35">
        <f t="shared" si="7"/>
        <v>3740.84</v>
      </c>
      <c r="BI6" s="35">
        <f t="shared" si="7"/>
        <v>3473.54</v>
      </c>
      <c r="BJ6" s="35">
        <f t="shared" si="7"/>
        <v>3043.13</v>
      </c>
      <c r="BK6" s="35">
        <f t="shared" si="7"/>
        <v>1063.93</v>
      </c>
      <c r="BL6" s="35">
        <f t="shared" si="7"/>
        <v>1060.8599999999999</v>
      </c>
      <c r="BM6" s="35">
        <f t="shared" si="7"/>
        <v>1006.65</v>
      </c>
      <c r="BN6" s="35">
        <f t="shared" si="7"/>
        <v>998.42</v>
      </c>
      <c r="BO6" s="35">
        <f t="shared" si="7"/>
        <v>1095.52</v>
      </c>
      <c r="BP6" s="34" t="str">
        <f>IF(BP7="","",IF(BP7="-","【-】","【"&amp;SUBSTITUTE(TEXT(BP7,"#,##0.00"),"-","△")&amp;"】"))</f>
        <v>【1,042.34】</v>
      </c>
      <c r="BQ6" s="35">
        <f>IF(BQ7="",NA(),BQ7)</f>
        <v>51.06</v>
      </c>
      <c r="BR6" s="35">
        <f t="shared" ref="BR6:BZ6" si="8">IF(BR7="",NA(),BR7)</f>
        <v>43.25</v>
      </c>
      <c r="BS6" s="35">
        <f t="shared" si="8"/>
        <v>36.93</v>
      </c>
      <c r="BT6" s="35">
        <f t="shared" si="8"/>
        <v>47.62</v>
      </c>
      <c r="BU6" s="35">
        <f t="shared" si="8"/>
        <v>21.66</v>
      </c>
      <c r="BV6" s="35">
        <f t="shared" si="8"/>
        <v>46.26</v>
      </c>
      <c r="BW6" s="35">
        <f t="shared" si="8"/>
        <v>45.81</v>
      </c>
      <c r="BX6" s="35">
        <f t="shared" si="8"/>
        <v>43.43</v>
      </c>
      <c r="BY6" s="35">
        <f t="shared" si="8"/>
        <v>41.41</v>
      </c>
      <c r="BZ6" s="35">
        <f t="shared" si="8"/>
        <v>39.64</v>
      </c>
      <c r="CA6" s="34" t="str">
        <f>IF(CA7="","",IF(CA7="-","【-】","【"&amp;SUBSTITUTE(TEXT(CA7,"#,##0.00"),"-","△")&amp;"】"))</f>
        <v>【42.60】</v>
      </c>
      <c r="CB6" s="35">
        <f>IF(CB7="",NA(),CB7)</f>
        <v>356.43</v>
      </c>
      <c r="CC6" s="35">
        <f t="shared" ref="CC6:CK6" si="9">IF(CC7="",NA(),CC7)</f>
        <v>434.22</v>
      </c>
      <c r="CD6" s="35">
        <f t="shared" si="9"/>
        <v>541.57000000000005</v>
      </c>
      <c r="CE6" s="35">
        <f t="shared" si="9"/>
        <v>414.77</v>
      </c>
      <c r="CF6" s="35">
        <f t="shared" si="9"/>
        <v>919.08</v>
      </c>
      <c r="CG6" s="35">
        <f t="shared" si="9"/>
        <v>376.4</v>
      </c>
      <c r="CH6" s="35">
        <f t="shared" si="9"/>
        <v>383.92</v>
      </c>
      <c r="CI6" s="35">
        <f t="shared" si="9"/>
        <v>400.44</v>
      </c>
      <c r="CJ6" s="35">
        <f t="shared" si="9"/>
        <v>417.56</v>
      </c>
      <c r="CK6" s="35">
        <f t="shared" si="9"/>
        <v>449.72</v>
      </c>
      <c r="CL6" s="34" t="str">
        <f>IF(CL7="","",IF(CL7="-","【-】","【"&amp;SUBSTITUTE(TEXT(CL7,"#,##0.00"),"-","△")&amp;"】"))</f>
        <v>【410.22】</v>
      </c>
      <c r="CM6" s="35">
        <f>IF(CM7="",NA(),CM7)</f>
        <v>10.14</v>
      </c>
      <c r="CN6" s="35">
        <f t="shared" ref="CN6:CV6" si="10">IF(CN7="",NA(),CN7)</f>
        <v>10.14</v>
      </c>
      <c r="CO6" s="35">
        <f t="shared" si="10"/>
        <v>12.16</v>
      </c>
      <c r="CP6" s="35">
        <f t="shared" si="10"/>
        <v>10.81</v>
      </c>
      <c r="CQ6" s="35">
        <f t="shared" si="10"/>
        <v>10.81</v>
      </c>
      <c r="CR6" s="35">
        <f t="shared" si="10"/>
        <v>33.729999999999997</v>
      </c>
      <c r="CS6" s="35">
        <f t="shared" si="10"/>
        <v>33.21</v>
      </c>
      <c r="CT6" s="35">
        <f t="shared" si="10"/>
        <v>32.229999999999997</v>
      </c>
      <c r="CU6" s="35">
        <f t="shared" si="10"/>
        <v>32.479999999999997</v>
      </c>
      <c r="CV6" s="35">
        <f t="shared" si="10"/>
        <v>30.19</v>
      </c>
      <c r="CW6" s="34" t="str">
        <f>IF(CW7="","",IF(CW7="-","【-】","【"&amp;SUBSTITUTE(TEXT(CW7,"#,##0.00"),"-","△")&amp;"】"))</f>
        <v>【32.98】</v>
      </c>
      <c r="CX6" s="35">
        <f>IF(CX7="",NA(),CX7)</f>
        <v>83.48</v>
      </c>
      <c r="CY6" s="35">
        <f t="shared" ref="CY6:DG6" si="11">IF(CY7="",NA(),CY7)</f>
        <v>92.31</v>
      </c>
      <c r="CZ6" s="35">
        <f t="shared" si="11"/>
        <v>84.11</v>
      </c>
      <c r="DA6" s="35">
        <f t="shared" si="11"/>
        <v>81.55</v>
      </c>
      <c r="DB6" s="35">
        <f t="shared" si="11"/>
        <v>80.39</v>
      </c>
      <c r="DC6" s="35">
        <f t="shared" si="11"/>
        <v>79.989999999999995</v>
      </c>
      <c r="DD6" s="35">
        <f t="shared" si="11"/>
        <v>79.98</v>
      </c>
      <c r="DE6" s="35">
        <f t="shared" si="11"/>
        <v>80.8</v>
      </c>
      <c r="DF6" s="35">
        <f t="shared" si="11"/>
        <v>79.2</v>
      </c>
      <c r="DG6" s="35">
        <f t="shared" si="11"/>
        <v>79.09</v>
      </c>
      <c r="DH6" s="34" t="str">
        <f>IF(DH7="","",IF(DH7="-","【-】","【"&amp;SUBSTITUTE(TEXT(DH7,"#,##0.00"),"-","△")&amp;"】"))</f>
        <v>【80.45】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0.09</v>
      </c>
      <c r="EL6" s="35">
        <f t="shared" si="14"/>
        <v>0.02</v>
      </c>
      <c r="EM6" s="35">
        <f t="shared" si="14"/>
        <v>0.01</v>
      </c>
      <c r="EN6" s="35">
        <f t="shared" si="14"/>
        <v>1.6</v>
      </c>
      <c r="EO6" s="34" t="str">
        <f>IF(EO7="","",IF(EO7="-","【-】","【"&amp;SUBSTITUTE(TEXT(EO7,"#,##0.00"),"-","△")&amp;"】"))</f>
        <v>【1.09】</v>
      </c>
    </row>
    <row r="7" spans="1:145" s="36" customFormat="1" x14ac:dyDescent="0.2">
      <c r="A7" s="28"/>
      <c r="B7" s="37">
        <v>2020</v>
      </c>
      <c r="C7" s="37">
        <v>35033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2.46</v>
      </c>
      <c r="Q7" s="38">
        <v>73.209999999999994</v>
      </c>
      <c r="R7" s="38">
        <v>3300</v>
      </c>
      <c r="S7" s="38">
        <v>4170</v>
      </c>
      <c r="T7" s="38">
        <v>80.8</v>
      </c>
      <c r="U7" s="38">
        <v>51.61</v>
      </c>
      <c r="V7" s="38">
        <v>102</v>
      </c>
      <c r="W7" s="38">
        <v>0.15</v>
      </c>
      <c r="X7" s="38">
        <v>680</v>
      </c>
      <c r="Y7" s="38">
        <v>61.81</v>
      </c>
      <c r="Z7" s="38">
        <v>57.19</v>
      </c>
      <c r="AA7" s="38">
        <v>52.4</v>
      </c>
      <c r="AB7" s="38">
        <v>59.77</v>
      </c>
      <c r="AC7" s="38">
        <v>57.66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2855.06</v>
      </c>
      <c r="BG7" s="38">
        <v>4202.49</v>
      </c>
      <c r="BH7" s="38">
        <v>3740.84</v>
      </c>
      <c r="BI7" s="38">
        <v>3473.54</v>
      </c>
      <c r="BJ7" s="38">
        <v>3043.13</v>
      </c>
      <c r="BK7" s="38">
        <v>1063.93</v>
      </c>
      <c r="BL7" s="38">
        <v>1060.8599999999999</v>
      </c>
      <c r="BM7" s="38">
        <v>1006.65</v>
      </c>
      <c r="BN7" s="38">
        <v>998.42</v>
      </c>
      <c r="BO7" s="38">
        <v>1095.52</v>
      </c>
      <c r="BP7" s="38">
        <v>1042.3399999999999</v>
      </c>
      <c r="BQ7" s="38">
        <v>51.06</v>
      </c>
      <c r="BR7" s="38">
        <v>43.25</v>
      </c>
      <c r="BS7" s="38">
        <v>36.93</v>
      </c>
      <c r="BT7" s="38">
        <v>47.62</v>
      </c>
      <c r="BU7" s="38">
        <v>21.66</v>
      </c>
      <c r="BV7" s="38">
        <v>46.26</v>
      </c>
      <c r="BW7" s="38">
        <v>45.81</v>
      </c>
      <c r="BX7" s="38">
        <v>43.43</v>
      </c>
      <c r="BY7" s="38">
        <v>41.41</v>
      </c>
      <c r="BZ7" s="38">
        <v>39.64</v>
      </c>
      <c r="CA7" s="38">
        <v>42.6</v>
      </c>
      <c r="CB7" s="38">
        <v>356.43</v>
      </c>
      <c r="CC7" s="38">
        <v>434.22</v>
      </c>
      <c r="CD7" s="38">
        <v>541.57000000000005</v>
      </c>
      <c r="CE7" s="38">
        <v>414.77</v>
      </c>
      <c r="CF7" s="38">
        <v>919.08</v>
      </c>
      <c r="CG7" s="38">
        <v>376.4</v>
      </c>
      <c r="CH7" s="38">
        <v>383.92</v>
      </c>
      <c r="CI7" s="38">
        <v>400.44</v>
      </c>
      <c r="CJ7" s="38">
        <v>417.56</v>
      </c>
      <c r="CK7" s="38">
        <v>449.72</v>
      </c>
      <c r="CL7" s="38">
        <v>410.22</v>
      </c>
      <c r="CM7" s="38">
        <v>10.14</v>
      </c>
      <c r="CN7" s="38">
        <v>10.14</v>
      </c>
      <c r="CO7" s="38">
        <v>12.16</v>
      </c>
      <c r="CP7" s="38">
        <v>10.81</v>
      </c>
      <c r="CQ7" s="38">
        <v>10.81</v>
      </c>
      <c r="CR7" s="38">
        <v>33.729999999999997</v>
      </c>
      <c r="CS7" s="38">
        <v>33.21</v>
      </c>
      <c r="CT7" s="38">
        <v>32.229999999999997</v>
      </c>
      <c r="CU7" s="38">
        <v>32.479999999999997</v>
      </c>
      <c r="CV7" s="38">
        <v>30.19</v>
      </c>
      <c r="CW7" s="38">
        <v>32.979999999999997</v>
      </c>
      <c r="CX7" s="38">
        <v>83.48</v>
      </c>
      <c r="CY7" s="38">
        <v>92.31</v>
      </c>
      <c r="CZ7" s="38">
        <v>84.11</v>
      </c>
      <c r="DA7" s="38">
        <v>81.55</v>
      </c>
      <c r="DB7" s="38">
        <v>80.39</v>
      </c>
      <c r="DC7" s="38">
        <v>79.989999999999995</v>
      </c>
      <c r="DD7" s="38">
        <v>79.98</v>
      </c>
      <c r="DE7" s="38">
        <v>80.8</v>
      </c>
      <c r="DF7" s="38">
        <v>79.2</v>
      </c>
      <c r="DG7" s="38">
        <v>79.09</v>
      </c>
      <c r="DH7" s="38">
        <v>80.45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0.09</v>
      </c>
      <c r="EL7" s="38">
        <v>0.02</v>
      </c>
      <c r="EM7" s="38">
        <v>0.01</v>
      </c>
      <c r="EN7" s="38">
        <v>1.6</v>
      </c>
      <c r="EO7" s="38">
        <v>1.0900000000000001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間明 渉</cp:lastModifiedBy>
  <cp:lastPrinted>2022-01-11T06:58:12Z</cp:lastPrinted>
  <dcterms:created xsi:type="dcterms:W3CDTF">2021-12-03T08:04:53Z</dcterms:created>
  <dcterms:modified xsi:type="dcterms:W3CDTF">2022-01-17T01:08:40Z</dcterms:modified>
  <cp:category/>
</cp:coreProperties>
</file>