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01.lg.vill.noda.iwate.jp\共有\地域整備課\下水班\☆南川正ｋｉｎｇ☆\下水道担当\下水道\●決算統計\経営比較分析表\R3経営分析表\"/>
    </mc:Choice>
  </mc:AlternateContent>
  <workbookProtection workbookAlgorithmName="SHA-512" workbookHashValue="NH5/xKZxXaJ/H8LYUPHMDyOo+pyJshhCwV7hZcCfjbAU1KbRwuob2EDfCC6NiSFCdBWyxHAx2U+2AEuoxbD+dw==" workbookSaltValue="XuTsnMe6FQbj3FDhW+4RV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<sst xmlns="http://schemas.openxmlformats.org/spreadsheetml/2006/main" count="236" uniqueCount="121">
  <si>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</si>
  <si>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</si>
  <si>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</si>
  <si>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</si>
  <si>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</si>
  <si>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</si>
  <si>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</si>
  <si>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</si>
  <si>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</si>
  <si>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</si>
  <si>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</si>
  <si>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</si>
  <si>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</si>
  <si>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</si>
  <si>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</si>
  <si>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</si>
  <si>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</si>
  <si>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</si>
  <si>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</si>
  <si>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</si>
  <si>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</si>
  <si>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</si>
  <si>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</si>
  <si>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</si>
  <si>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</si>
  <si>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</si>
  <si>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</si>
  <si>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</si>
  <si>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</si>
  <si>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</si>
  <si>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</si>
  <si>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</si>
  <si>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</si>
  <si>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</si>
  <si>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</si>
  <si>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</si>
  <si>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</si>
  <si>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</si>
  <si>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</si>
  <si>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</si>
  <si>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</si>
  <si>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</si>
  <si>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</si>
  <si>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</si>
  <si>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</si>
  <si>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</si>
  <si>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</si>
  <si>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</si>
  <si>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</si>
  <si>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</si>
  <si>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</si>
  <si>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</si>
  <si>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</si>
  <si>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</si>
  <si>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</si>
  <si>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</si>
  <si>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</si>
  <si>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</si>
  <si>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</si>
  <si>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</si>
  <si>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</si>
  <si>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</si>
  <si>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</si>
  <si>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</si>
  <si>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</si>
  <si>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</si>
  <si>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</si>
  <si>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</si>
  <si>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</si>
  <si>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</si>
  <si>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</si>
  <si>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</si>
  <si>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</si>
  <si>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</si>
  <si>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</si>
  <si>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</si>
  <si>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</si>
  <si>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</si>
  <si>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</si>
  <si>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</si>
  <si>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</si>
  <si>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</si>
  <si>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</si>
  <si>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</si>
  <si>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</si>
  <si>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</si>
  <si>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</si>
  <si>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</si>
  <si>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</si>
  <si>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</si>
  <si>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</si>
  <si>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</si>
  <si>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</si>
  <si>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</si>
  <si>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</si>
  <si>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</si>
  <si>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</si>
  <si>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</si>
  <si>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</si>
  <si>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</si>
  <si>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</si>
  <si>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</si>
  <si>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</si>
  <si>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</si>
  <si>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</si>
  <si>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</si>
  <si>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</si>
  <si>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</si>
  <si>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</si>
  <si>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</si>
  <si>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</si>
  <si>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</si>
  <si>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</si>
  <si>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</si>
  <si>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</si>
  <si>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</si>
  <si>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</si>
  <si>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</si>
  <si>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供用開始から19年と経年が浅いが、今後老朽化による修繕が見込まれるため、適期の老朽化対策に努めます。</t>
    <rPh sb="1" eb="3">
      <t>キョウヨウ</t>
    </rPh>
    <rPh sb="3" eb="5">
      <t>カイシ</t>
    </rPh>
    <rPh sb="9" eb="10">
      <t>ネン</t>
    </rPh>
    <rPh sb="11" eb="13">
      <t>ケイネン</t>
    </rPh>
    <rPh sb="14" eb="15">
      <t>アサ</t>
    </rPh>
    <rPh sb="18" eb="20">
      <t>コンゴ</t>
    </rPh>
    <rPh sb="20" eb="23">
      <t>ロウキュウカ</t>
    </rPh>
    <rPh sb="26" eb="28">
      <t>シュウゼン</t>
    </rPh>
    <rPh sb="29" eb="31">
      <t>ミコ</t>
    </rPh>
    <rPh sb="37" eb="39">
      <t>テキキ</t>
    </rPh>
    <rPh sb="40" eb="43">
      <t>ロウキュウカ</t>
    </rPh>
    <rPh sb="43" eb="45">
      <t>タイサク</t>
    </rPh>
    <rPh sb="46" eb="47">
      <t>ツト</t>
    </rPh>
    <phoneticPr fontId="4"/>
  </si>
  <si>
    <t>　下水道及び下水道処理施設は、水環境を守るために不可欠な施設です。
　将来にわたり継続的に維持するために、適正な使用料収入の確保及び汚水処理費の削減に努め、経営の健全化を図ります。</t>
    <rPh sb="1" eb="4">
      <t>ゲスイドウ</t>
    </rPh>
    <rPh sb="4" eb="5">
      <t>オヨ</t>
    </rPh>
    <rPh sb="6" eb="9">
      <t>ゲスイドウ</t>
    </rPh>
    <rPh sb="9" eb="11">
      <t>ショリ</t>
    </rPh>
    <rPh sb="11" eb="13">
      <t>シセツ</t>
    </rPh>
    <rPh sb="15" eb="16">
      <t>ミズ</t>
    </rPh>
    <rPh sb="16" eb="18">
      <t>カンキョウ</t>
    </rPh>
    <rPh sb="19" eb="20">
      <t>マモ</t>
    </rPh>
    <rPh sb="24" eb="27">
      <t>フカケツ</t>
    </rPh>
    <rPh sb="28" eb="30">
      <t>シセツ</t>
    </rPh>
    <rPh sb="35" eb="37">
      <t>ショウライ</t>
    </rPh>
    <rPh sb="41" eb="44">
      <t>ケイゾクテキ</t>
    </rPh>
    <rPh sb="45" eb="47">
      <t>イジ</t>
    </rPh>
    <rPh sb="53" eb="55">
      <t>テキセイ</t>
    </rPh>
    <rPh sb="56" eb="59">
      <t>シヨウリョウ</t>
    </rPh>
    <rPh sb="59" eb="61">
      <t>シュウニュウ</t>
    </rPh>
    <rPh sb="62" eb="64">
      <t>カクホ</t>
    </rPh>
    <rPh sb="64" eb="65">
      <t>オヨ</t>
    </rPh>
    <rPh sb="66" eb="68">
      <t>オスイ</t>
    </rPh>
    <rPh sb="68" eb="70">
      <t>ショリ</t>
    </rPh>
    <rPh sb="70" eb="71">
      <t>ヒ</t>
    </rPh>
    <rPh sb="72" eb="74">
      <t>サクゲン</t>
    </rPh>
    <rPh sb="75" eb="76">
      <t>ツト</t>
    </rPh>
    <rPh sb="78" eb="80">
      <t>ケイエイ</t>
    </rPh>
    <rPh sb="81" eb="84">
      <t>ケンゼンカ</t>
    </rPh>
    <rPh sb="85" eb="86">
      <t>ハカ</t>
    </rPh>
    <phoneticPr fontId="4"/>
  </si>
  <si>
    <t>　収益的収支比率は、地方債償還金の増及び総収益の減が比率の減の原因と考えられます。
　企業債残高対事業規模比率は、企業債の発行状況が原因でありますが、今後の償還により、下がるものと見込まれます。
　経費回収率は、類似団体を下回っております。地方債の償還には、一般財源の繰入に依存せざるを得ない状況にありますが、今後も可能な限り経営改善に努めます。
　汚水処理原価は、類似団体を上回っているため、適正化に努めます。
　施設利用率は、類似団体平均を下回っております。人口減少による要因もありますが、接続率の更なる向上に努めます。
　水洗化率は、類似団体を下回っているため、接続推進に努めます。</t>
    <rPh sb="197" eb="200">
      <t>テキセイカ</t>
    </rPh>
    <rPh sb="201" eb="202">
      <t>ツト</t>
    </rPh>
    <rPh sb="208" eb="210">
      <t>シセツ</t>
    </rPh>
    <rPh sb="210" eb="212">
      <t>リヨウ</t>
    </rPh>
    <rPh sb="212" eb="213">
      <t>リツ</t>
    </rPh>
    <rPh sb="215" eb="221">
      <t>ルイジダンタイヘイキン</t>
    </rPh>
    <rPh sb="222" eb="224">
      <t>シタマワ</t>
    </rPh>
    <rPh sb="231" eb="233">
      <t>ジンコウ</t>
    </rPh>
    <rPh sb="233" eb="235">
      <t>ゲンショウ</t>
    </rPh>
    <rPh sb="238" eb="240">
      <t>ヨウイン</t>
    </rPh>
    <rPh sb="247" eb="249">
      <t>セツゾク</t>
    </rPh>
    <rPh sb="249" eb="250">
      <t>リツ</t>
    </rPh>
    <rPh sb="251" eb="252">
      <t>サラ</t>
    </rPh>
    <rPh sb="254" eb="256">
      <t>コウジョウ</t>
    </rPh>
    <rPh sb="257" eb="258">
      <t>ツト</t>
    </rPh>
    <rPh sb="264" eb="267">
      <t>スイセンカ</t>
    </rPh>
    <rPh sb="267" eb="268">
      <t>リツ</t>
    </rPh>
    <rPh sb="270" eb="272">
      <t>ルイジ</t>
    </rPh>
    <rPh sb="272" eb="274">
      <t>ダンタイ</t>
    </rPh>
    <rPh sb="275" eb="277">
      <t>シタマワ</t>
    </rPh>
    <rPh sb="284" eb="286">
      <t>セツゾク</t>
    </rPh>
    <rPh sb="286" eb="288">
      <t>スイシン</t>
    </rPh>
    <rPh sb="289" eb="2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</si>
</sst>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1.39</c:v>
                </c:pt>
                <c:pt idx="1">
                  <c:v>0.96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77-408F-8898-2EED8F51BE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0.16</c:v>
                </c:pt>
                <c:pt idx="2">
                  <c:v>0.13</c:v>
                </c:pt>
                <c:pt idx="3">
                  <c:v>0.15</c:v>
                </c:pt>
                <c:pt idx="4">
                  <c:v>1.65</c:v>
                </c:pt>
              </c:numCache>
            </c:numRef>
          </c:val>
          <c:smooth val="0"/>
          <c:extLst>
            <c:ext xmlns:c16="http://schemas.microsoft.com/office/drawing/2014/chart" uri="{C3380CC4-5D6E-409C-BE32-E72D297353CC}">
              <c16:uniqueId val="{00000001-5977-408F-8898-2EED8F51BE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30.31</c:v>
                </c:pt>
                <c:pt idx="1">
                  <c:v>0</c:v>
                </c:pt>
                <c:pt idx="2">
                  <c:v>0</c:v>
                </c:pt>
                <c:pt idx="3" formatCode="#,##0.00;&quot;△&quot;#,##0.00;&quot;-&quot;">
                  <c:v>32.92</c:v>
                </c:pt>
                <c:pt idx="4" formatCode="#,##0.00;&quot;△&quot;#,##0.00;&quot;-&quot;">
                  <c:v>40.33</c:v>
                </c:pt>
              </c:numCache>
            </c:numRef>
          </c:val>
          <c:extLst>
            <c:ext xmlns:c16="http://schemas.microsoft.com/office/drawing/2014/chart" uri="{C3380CC4-5D6E-409C-BE32-E72D297353CC}">
              <c16:uniqueId val="{00000000-EB47-4094-B00C-F079FAABAE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53.5</c:v>
                </c:pt>
                <c:pt idx="2">
                  <c:v>52.58</c:v>
                </c:pt>
                <c:pt idx="3">
                  <c:v>50.94</c:v>
                </c:pt>
                <c:pt idx="4">
                  <c:v>50.53</c:v>
                </c:pt>
              </c:numCache>
            </c:numRef>
          </c:val>
          <c:smooth val="0"/>
          <c:extLst>
            <c:ext xmlns:c16="http://schemas.microsoft.com/office/drawing/2014/chart" uri="{C3380CC4-5D6E-409C-BE32-E72D297353CC}">
              <c16:uniqueId val="{00000001-EB47-4094-B00C-F079FAABAE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70.25</c:v>
                </c:pt>
                <c:pt idx="1">
                  <c:v>66.94</c:v>
                </c:pt>
                <c:pt idx="2">
                  <c:v>70.05</c:v>
                </c:pt>
                <c:pt idx="3">
                  <c:v>68.209999999999994</c:v>
                </c:pt>
                <c:pt idx="4">
                  <c:v>69.58</c:v>
                </c:pt>
              </c:numCache>
            </c:numRef>
          </c:val>
          <c:extLst>
            <c:ext xmlns:c16="http://schemas.microsoft.com/office/drawing/2014/chart" uri="{C3380CC4-5D6E-409C-BE32-E72D297353CC}">
              <c16:uniqueId val="{00000000-C9E1-4B76-940C-788925C781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83.51</c:v>
                </c:pt>
                <c:pt idx="2">
                  <c:v>83.02</c:v>
                </c:pt>
                <c:pt idx="3">
                  <c:v>82.55</c:v>
                </c:pt>
                <c:pt idx="4">
                  <c:v>82.08</c:v>
                </c:pt>
              </c:numCache>
            </c:numRef>
          </c:val>
          <c:smooth val="0"/>
          <c:extLst>
            <c:ext xmlns:c16="http://schemas.microsoft.com/office/drawing/2014/chart" uri="{C3380CC4-5D6E-409C-BE32-E72D297353CC}">
              <c16:uniqueId val="{00000001-C9E1-4B76-940C-788925C781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63.55</c:v>
                </c:pt>
                <c:pt idx="1">
                  <c:v>70.25</c:v>
                </c:pt>
                <c:pt idx="2">
                  <c:v>58.8</c:v>
                </c:pt>
                <c:pt idx="3">
                  <c:v>71.95</c:v>
                </c:pt>
                <c:pt idx="4">
                  <c:v>61.21</c:v>
                </c:pt>
              </c:numCache>
            </c:numRef>
          </c:val>
          <c:extLst>
            <c:ext xmlns:c16="http://schemas.microsoft.com/office/drawing/2014/chart" uri="{C3380CC4-5D6E-409C-BE32-E72D297353CC}">
              <c16:uniqueId val="{00000000-E277-4313-A00D-A23FEBDB30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77-4313-A00D-A23FEBDB30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0-4ECA-9F6A-C4E5F7C1AC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0-4ECA-9F6A-C4E5F7C1AC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F-4755-9580-DAD213CC36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F-4755-9580-DAD213CC36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EC-4875-AED6-A1FC1D0875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EC-4875-AED6-A1FC1D0875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8-4215-AAA4-FD3F4EF837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8-4215-AAA4-FD3F4EF837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4110.6099999999997</c:v>
                </c:pt>
                <c:pt idx="1">
                  <c:v>2881.01</c:v>
                </c:pt>
                <c:pt idx="2">
                  <c:v>3966.67</c:v>
                </c:pt>
                <c:pt idx="3">
                  <c:v>4559.53</c:v>
                </c:pt>
                <c:pt idx="4">
                  <c:v>4352.32</c:v>
                </c:pt>
              </c:numCache>
            </c:numRef>
          </c:val>
          <c:extLst>
            <c:ext xmlns:c16="http://schemas.microsoft.com/office/drawing/2014/chart" uri="{C3380CC4-5D6E-409C-BE32-E72D297353CC}">
              <c16:uniqueId val="{00000000-88DD-456D-AEA1-4AAC99F965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966.33</c:v>
                </c:pt>
                <c:pt idx="2">
                  <c:v>958.81</c:v>
                </c:pt>
                <c:pt idx="3">
                  <c:v>1001.3</c:v>
                </c:pt>
                <c:pt idx="4">
                  <c:v>1050.51</c:v>
                </c:pt>
              </c:numCache>
            </c:numRef>
          </c:val>
          <c:smooth val="0"/>
          <c:extLst>
            <c:ext xmlns:c16="http://schemas.microsoft.com/office/drawing/2014/chart" uri="{C3380CC4-5D6E-409C-BE32-E72D297353CC}">
              <c16:uniqueId val="{00000001-88DD-456D-AEA1-4AAC99F965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66.66</c:v>
                </c:pt>
                <c:pt idx="1">
                  <c:v>61.29</c:v>
                </c:pt>
                <c:pt idx="2">
                  <c:v>52.71</c:v>
                </c:pt>
                <c:pt idx="3">
                  <c:v>51.57</c:v>
                </c:pt>
                <c:pt idx="4">
                  <c:v>44.87</c:v>
                </c:pt>
              </c:numCache>
            </c:numRef>
          </c:val>
          <c:extLst>
            <c:ext xmlns:c16="http://schemas.microsoft.com/office/drawing/2014/chart" uri="{C3380CC4-5D6E-409C-BE32-E72D297353CC}">
              <c16:uniqueId val="{00000000-B8FC-4C75-AEEA-F4D95EE452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81.739999999999995</c:v>
                </c:pt>
                <c:pt idx="2">
                  <c:v>82.88</c:v>
                </c:pt>
                <c:pt idx="3">
                  <c:v>81.88</c:v>
                </c:pt>
                <c:pt idx="4">
                  <c:v>82.65</c:v>
                </c:pt>
              </c:numCache>
            </c:numRef>
          </c:val>
          <c:smooth val="0"/>
          <c:extLst>
            <c:ext xmlns:c16="http://schemas.microsoft.com/office/drawing/2014/chart" uri="{C3380CC4-5D6E-409C-BE32-E72D297353CC}">
              <c16:uniqueId val="{00000001-B8FC-4C75-AEEA-F4D95EE452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282.14999999999998</c:v>
                </c:pt>
                <c:pt idx="1">
                  <c:v>302.52</c:v>
                </c:pt>
                <c:pt idx="2">
                  <c:v>352.01</c:v>
                </c:pt>
                <c:pt idx="3">
                  <c:v>363.67</c:v>
                </c:pt>
                <c:pt idx="4">
                  <c:v>423.42</c:v>
                </c:pt>
              </c:numCache>
            </c:numRef>
          </c:val>
          <c:extLst>
            <c:ext xmlns:c16="http://schemas.microsoft.com/office/drawing/2014/chart" uri="{C3380CC4-5D6E-409C-BE32-E72D297353CC}">
              <c16:uniqueId val="{00000000-4A81-4146-8AA1-1148547B42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194.31</c:v>
                </c:pt>
                <c:pt idx="2">
                  <c:v>190.99</c:v>
                </c:pt>
                <c:pt idx="3">
                  <c:v>187.55</c:v>
                </c:pt>
                <c:pt idx="4">
                  <c:v>186.3</c:v>
                </c:pt>
              </c:numCache>
            </c:numRef>
          </c:val>
          <c:smooth val="0"/>
          <c:extLst>
            <c:ext xmlns:c16="http://schemas.microsoft.com/office/drawing/2014/chart" uri="{C3380CC4-5D6E-409C-BE32-E72D297353CC}">
              <c16:uniqueId val="{00000001-4A81-4146-8AA1-1148547B42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3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野田村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4170</v>
      </c>
      <c r="AM8" s="51"/>
      <c r="AN8" s="51"/>
      <c r="AO8" s="51"/>
      <c r="AP8" s="51"/>
      <c r="AQ8" s="51"/>
      <c r="AR8" s="51"/>
      <c r="AS8" s="51"/>
      <c r="AT8" s="46">
        <f>データ!T6</f>
        <v>80.8</v>
      </c>
      <c r="AU8" s="46"/>
      <c r="AV8" s="46"/>
      <c r="AW8" s="46"/>
      <c r="AX8" s="46"/>
      <c r="AY8" s="46"/>
      <c r="AZ8" s="46"/>
      <c r="BA8" s="46"/>
      <c r="BB8" s="46">
        <f>データ!U6</f>
        <v>51.61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69.33</v>
      </c>
      <c r="Q10" s="46"/>
      <c r="R10" s="46"/>
      <c r="S10" s="46"/>
      <c r="T10" s="46"/>
      <c r="U10" s="46"/>
      <c r="V10" s="46"/>
      <c r="W10" s="46">
        <f>データ!Q6</f>
        <v>89.41</v>
      </c>
      <c r="X10" s="46"/>
      <c r="Y10" s="46"/>
      <c r="Z10" s="46"/>
      <c r="AA10" s="46"/>
      <c r="AB10" s="46"/>
      <c r="AC10" s="46"/>
      <c r="AD10" s="51">
        <f>データ!R6</f>
        <v>3300</v>
      </c>
      <c r="AE10" s="51"/>
      <c r="AF10" s="51"/>
      <c r="AG10" s="51"/>
      <c r="AH10" s="51"/>
      <c r="AI10" s="51"/>
      <c r="AJ10" s="51"/>
      <c r="AK10" s="2"/>
      <c r="AL10" s="51">
        <f>データ!V6</f>
        <v>2873</v>
      </c>
      <c r="AM10" s="51"/>
      <c r="AN10" s="51"/>
      <c r="AO10" s="51"/>
      <c r="AP10" s="51"/>
      <c r="AQ10" s="51"/>
      <c r="AR10" s="51"/>
      <c r="AS10" s="51"/>
      <c r="AT10" s="46">
        <f>データ!W6</f>
        <v>1.01</v>
      </c>
      <c r="AU10" s="46"/>
      <c r="AV10" s="46"/>
      <c r="AW10" s="46"/>
      <c r="AX10" s="46"/>
      <c r="AY10" s="46"/>
      <c r="AZ10" s="46"/>
      <c r="BA10" s="46"/>
      <c r="BB10" s="46">
        <f>データ!X6</f>
        <v>2844.55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fJuBxbd7/pioRpGthrP7iDPO+6qWFJF0CS0tv8rFzTR548qkTbMTo1LxM7r3Z0ZpAmn7kmH4A6jC1hUvUxjcGA==" saltValue="D+mbdntmpj87AOh/hyEX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35033</v>
      </c>
      <c r="D6" s="33">
        <f t="shared" si="3"/>
        <v>47</v>
      </c>
      <c r="E6" s="33">
        <f t="shared" si="3"/>
        <v>17</v>
      </c>
      <c r="F6" s="33">
        <f t="shared" si="3"/>
        <v>1</v>
      </c>
      <c r="G6" s="33">
        <f t="shared" si="3"/>
        <v>0</v>
      </c>
      <c r="H6" s="33" t="str">
        <f t="shared" si="3"/>
        <v>岩手県　野田村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69.33</v>
      </c>
      <c r="Q6" s="34">
        <f t="shared" si="3"/>
        <v>89.41</v>
      </c>
      <c r="R6" s="34">
        <f t="shared" si="3"/>
        <v>3300</v>
      </c>
      <c r="S6" s="34">
        <f t="shared" si="3"/>
        <v>4170</v>
      </c>
      <c r="T6" s="34">
        <f t="shared" si="3"/>
        <v>80.8</v>
      </c>
      <c r="U6" s="34">
        <f t="shared" si="3"/>
        <v>51.61</v>
      </c>
      <c r="V6" s="34">
        <f t="shared" si="3"/>
        <v>2873</v>
      </c>
      <c r="W6" s="34">
        <f t="shared" si="3"/>
        <v>1.01</v>
      </c>
      <c r="X6" s="34">
        <f t="shared" si="3"/>
        <v>2844.55</v>
      </c>
      <c r="Y6" s="35">
        <f>IF(Y7="",NA(),Y7)</f>
        <v>63.55</v>
      </c>
      <c r="Z6" s="35">
        <f t="shared" ref="Z6:AH6" si="4">IF(Z7="",NA(),Z7)</f>
        <v>70.25</v>
      </c>
      <c r="AA6" s="35">
        <f t="shared" si="4"/>
        <v>58.8</v>
      </c>
      <c r="AB6" s="35">
        <f t="shared" si="4"/>
        <v>71.95</v>
      </c>
      <c r="AC6" s="35">
        <f t="shared" si="4"/>
        <v>61.21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4110.6099999999997</v>
      </c>
      <c r="BG6" s="35">
        <f t="shared" ref="BG6:BO6" si="7">IF(BG7="",NA(),BG7)</f>
        <v>2881.01</v>
      </c>
      <c r="BH6" s="35">
        <f t="shared" si="7"/>
        <v>3966.67</v>
      </c>
      <c r="BI6" s="35">
        <f t="shared" si="7"/>
        <v>4559.53</v>
      </c>
      <c r="BJ6" s="35">
        <f t="shared" si="7"/>
        <v>4352.32</v>
      </c>
      <c r="BK6" s="35">
        <f t="shared" si="7"/>
        <v>1193.49</v>
      </c>
      <c r="BL6" s="35">
        <f t="shared" si="7"/>
        <v>966.33</v>
      </c>
      <c r="BM6" s="35">
        <f t="shared" si="7"/>
        <v>958.81</v>
      </c>
      <c r="BN6" s="35">
        <f t="shared" si="7"/>
        <v>1001.3</v>
      </c>
      <c r="BO6" s="35">
        <f t="shared" si="7"/>
        <v>1050.51</v>
      </c>
      <c r="BP6" s="34" t="str">
        <f>IF(BP7="","",IF(BP7="-","【-】","【"&amp;SUBSTITUTE(TEXT(BP7,"#,##0.00"),"-","△")&amp;"】"))</f>
        <v>【705.21】</v>
      </c>
      <c r="BQ6" s="35">
        <f>IF(BQ7="",NA(),BQ7)</f>
        <v>66.66</v>
      </c>
      <c r="BR6" s="35">
        <f t="shared" ref="BR6:BZ6" si="8">IF(BR7="",NA(),BR7)</f>
        <v>61.29</v>
      </c>
      <c r="BS6" s="35">
        <f t="shared" si="8"/>
        <v>52.71</v>
      </c>
      <c r="BT6" s="35">
        <f t="shared" si="8"/>
        <v>51.57</v>
      </c>
      <c r="BU6" s="35">
        <f t="shared" si="8"/>
        <v>44.87</v>
      </c>
      <c r="BV6" s="35">
        <f t="shared" si="8"/>
        <v>65.569999999999993</v>
      </c>
      <c r="BW6" s="35">
        <f t="shared" si="8"/>
        <v>81.739999999999995</v>
      </c>
      <c r="BX6" s="35">
        <f t="shared" si="8"/>
        <v>82.88</v>
      </c>
      <c r="BY6" s="35">
        <f t="shared" si="8"/>
        <v>81.88</v>
      </c>
      <c r="BZ6" s="35">
        <f t="shared" si="8"/>
        <v>82.65</v>
      </c>
      <c r="CA6" s="34" t="str">
        <f>IF(CA7="","",IF(CA7="-","【-】","【"&amp;SUBSTITUTE(TEXT(CA7,"#,##0.00"),"-","△")&amp;"】"))</f>
        <v>【98.96】</v>
      </c>
      <c r="CB6" s="35">
        <f>IF(CB7="",NA(),CB7)</f>
        <v>282.14999999999998</v>
      </c>
      <c r="CC6" s="35">
        <f t="shared" ref="CC6:CK6" si="9">IF(CC7="",NA(),CC7)</f>
        <v>302.52</v>
      </c>
      <c r="CD6" s="35">
        <f t="shared" si="9"/>
        <v>352.01</v>
      </c>
      <c r="CE6" s="35">
        <f t="shared" si="9"/>
        <v>363.67</v>
      </c>
      <c r="CF6" s="35">
        <f t="shared" si="9"/>
        <v>423.42</v>
      </c>
      <c r="CG6" s="35">
        <f t="shared" si="9"/>
        <v>263.04000000000002</v>
      </c>
      <c r="CH6" s="35">
        <f t="shared" si="9"/>
        <v>194.31</v>
      </c>
      <c r="CI6" s="35">
        <f t="shared" si="9"/>
        <v>190.99</v>
      </c>
      <c r="CJ6" s="35">
        <f t="shared" si="9"/>
        <v>187.55</v>
      </c>
      <c r="CK6" s="35">
        <f t="shared" si="9"/>
        <v>186.3</v>
      </c>
      <c r="CL6" s="34" t="str">
        <f>IF(CL7="","",IF(CL7="-","【-】","【"&amp;SUBSTITUTE(TEXT(CL7,"#,##0.00"),"-","△")&amp;"】"))</f>
        <v>【134.52】</v>
      </c>
      <c r="CM6" s="35">
        <f>IF(CM7="",NA(),CM7)</f>
        <v>30.31</v>
      </c>
      <c r="CN6" s="34">
        <f t="shared" ref="CN6:CV6" si="10">IF(CN7="",NA(),CN7)</f>
        <v>0</v>
      </c>
      <c r="CO6" s="34">
        <f t="shared" si="10"/>
        <v>0</v>
      </c>
      <c r="CP6" s="35">
        <f t="shared" si="10"/>
        <v>32.92</v>
      </c>
      <c r="CQ6" s="35">
        <f t="shared" si="10"/>
        <v>40.33</v>
      </c>
      <c r="CR6" s="35">
        <f t="shared" si="10"/>
        <v>40.75</v>
      </c>
      <c r="CS6" s="35">
        <f t="shared" si="10"/>
        <v>53.5</v>
      </c>
      <c r="CT6" s="35">
        <f t="shared" si="10"/>
        <v>52.58</v>
      </c>
      <c r="CU6" s="35">
        <f t="shared" si="10"/>
        <v>50.94</v>
      </c>
      <c r="CV6" s="35">
        <f t="shared" si="10"/>
        <v>50.53</v>
      </c>
      <c r="CW6" s="34" t="str">
        <f>IF(CW7="","",IF(CW7="-","【-】","【"&amp;SUBSTITUTE(TEXT(CW7,"#,##0.00"),"-","△")&amp;"】"))</f>
        <v>【59.57】</v>
      </c>
      <c r="CX6" s="35">
        <f>IF(CX7="",NA(),CX7)</f>
        <v>70.25</v>
      </c>
      <c r="CY6" s="35">
        <f t="shared" ref="CY6:DG6" si="11">IF(CY7="",NA(),CY7)</f>
        <v>66.94</v>
      </c>
      <c r="CZ6" s="35">
        <f t="shared" si="11"/>
        <v>70.05</v>
      </c>
      <c r="DA6" s="35">
        <f t="shared" si="11"/>
        <v>68.209999999999994</v>
      </c>
      <c r="DB6" s="35">
        <f t="shared" si="11"/>
        <v>69.58</v>
      </c>
      <c r="DC6" s="35">
        <f t="shared" si="11"/>
        <v>64.97</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1.39</v>
      </c>
      <c r="EF6" s="35">
        <f t="shared" ref="EF6:EN6" si="14">IF(EF7="",NA(),EF7)</f>
        <v>0.96</v>
      </c>
      <c r="EG6" s="34">
        <f t="shared" si="14"/>
        <v>0</v>
      </c>
      <c r="EH6" s="34">
        <f t="shared" si="14"/>
        <v>0</v>
      </c>
      <c r="EI6" s="34">
        <f t="shared" si="14"/>
        <v>0</v>
      </c>
      <c r="EJ6" s="35">
        <f t="shared" si="14"/>
        <v>0.21</v>
      </c>
      <c r="EK6" s="35">
        <f t="shared" si="14"/>
        <v>0.16</v>
      </c>
      <c r="EL6" s="35">
        <f t="shared" si="14"/>
        <v>0.13</v>
      </c>
      <c r="EM6" s="35">
        <f t="shared" si="14"/>
        <v>0.15</v>
      </c>
      <c r="EN6" s="35">
        <f t="shared" si="14"/>
        <v>1.65</v>
      </c>
      <c r="EO6" s="34" t="str">
        <f>IF(EO7="","",IF(EO7="-","【-】","【"&amp;SUBSTITUTE(TEXT(EO7,"#,##0.00"),"-","△")&amp;"】"))</f>
        <v>【0.30】</v>
      </c>
    </row>
    <row r="7" spans="1:145" s="36" customFormat="1" x14ac:dyDescent="0.2">
      <c r="A7" s="28"/>
      <c r="B7" s="37">
        <v>2020</v>
      </c>
      <c r="C7" s="37">
        <v>35033</v>
      </c>
      <c r="D7" s="37">
        <v>47</v>
      </c>
      <c r="E7" s="37">
        <v>17</v>
      </c>
      <c r="F7" s="37">
        <v>1</v>
      </c>
      <c r="G7" s="37">
        <v>0</v>
      </c>
      <c r="H7" s="37" t="s">
        <v>98</v>
      </c>
      <c r="I7" s="37" t="s">
        <v>99</v>
      </c>
      <c r="J7" s="37" t="s">
        <v>100</v>
      </c>
      <c r="K7" s="37" t="s">
        <v>101</v>
      </c>
      <c r="L7" s="37" t="s">
        <v>102</v>
      </c>
      <c r="M7" s="37" t="s">
        <v>103</v>
      </c>
      <c r="N7" s="38" t="s">
        <v>104</v>
      </c>
      <c r="O7" s="38" t="s">
        <v>105</v>
      </c>
      <c r="P7" s="38">
        <v>69.33</v>
      </c>
      <c r="Q7" s="38">
        <v>89.41</v>
      </c>
      <c r="R7" s="38">
        <v>3300</v>
      </c>
      <c r="S7" s="38">
        <v>4170</v>
      </c>
      <c r="T7" s="38">
        <v>80.8</v>
      </c>
      <c r="U7" s="38">
        <v>51.61</v>
      </c>
      <c r="V7" s="38">
        <v>2873</v>
      </c>
      <c r="W7" s="38">
        <v>1.01</v>
      </c>
      <c r="X7" s="38">
        <v>2844.55</v>
      </c>
      <c r="Y7" s="38">
        <v>63.55</v>
      </c>
      <c r="Z7" s="38">
        <v>70.25</v>
      </c>
      <c r="AA7" s="38">
        <v>58.8</v>
      </c>
      <c r="AB7" s="38">
        <v>71.95</v>
      </c>
      <c r="AC7" s="38">
        <v>61.21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4110.6099999999997</v>
      </c>
      <c r="BG7" s="38">
        <v>2881.01</v>
      </c>
      <c r="BH7" s="38">
        <v>3966.67</v>
      </c>
      <c r="BI7" s="38">
        <v>4559.53</v>
      </c>
      <c r="BJ7" s="38">
        <v>4352.32</v>
      </c>
      <c r="BK7" s="38">
        <v>1193.49</v>
      </c>
      <c r="BL7" s="38">
        <v>966.33</v>
      </c>
      <c r="BM7" s="38">
        <v>958.81</v>
      </c>
      <c r="BN7" s="38">
        <v>1001.3</v>
      </c>
      <c r="BO7" s="38">
        <v>1050.51</v>
      </c>
      <c r="BP7" s="38">
        <v>705.21</v>
      </c>
      <c r="BQ7" s="38">
        <v>66.66</v>
      </c>
      <c r="BR7" s="38">
        <v>61.29</v>
      </c>
      <c r="BS7" s="38">
        <v>52.71</v>
      </c>
      <c r="BT7" s="38">
        <v>51.57</v>
      </c>
      <c r="BU7" s="38">
        <v>44.87</v>
      </c>
      <c r="BV7" s="38">
        <v>65.569999999999993</v>
      </c>
      <c r="BW7" s="38">
        <v>81.739999999999995</v>
      </c>
      <c r="BX7" s="38">
        <v>82.88</v>
      </c>
      <c r="BY7" s="38">
        <v>81.88</v>
      </c>
      <c r="BZ7" s="38">
        <v>82.65</v>
      </c>
      <c r="CA7" s="38">
        <v>98.96</v>
      </c>
      <c r="CB7" s="38">
        <v>282.14999999999998</v>
      </c>
      <c r="CC7" s="38">
        <v>302.52</v>
      </c>
      <c r="CD7" s="38">
        <v>352.01</v>
      </c>
      <c r="CE7" s="38">
        <v>363.67</v>
      </c>
      <c r="CF7" s="38">
        <v>423.42</v>
      </c>
      <c r="CG7" s="38">
        <v>263.04000000000002</v>
      </c>
      <c r="CH7" s="38">
        <v>194.31</v>
      </c>
      <c r="CI7" s="38">
        <v>190.99</v>
      </c>
      <c r="CJ7" s="38">
        <v>187.55</v>
      </c>
      <c r="CK7" s="38">
        <v>186.3</v>
      </c>
      <c r="CL7" s="38">
        <v>134.52000000000001</v>
      </c>
      <c r="CM7" s="38">
        <v>30.31</v>
      </c>
      <c r="CN7" s="38">
        <v>0</v>
      </c>
      <c r="CO7" s="38">
        <v>0</v>
      </c>
      <c r="CP7" s="38">
        <v>32.92</v>
      </c>
      <c r="CQ7" s="38">
        <v>40.33</v>
      </c>
      <c r="CR7" s="38">
        <v>40.75</v>
      </c>
      <c r="CS7" s="38">
        <v>53.5</v>
      </c>
      <c r="CT7" s="38">
        <v>52.58</v>
      </c>
      <c r="CU7" s="38">
        <v>50.94</v>
      </c>
      <c r="CV7" s="38">
        <v>50.53</v>
      </c>
      <c r="CW7" s="38">
        <v>59.57</v>
      </c>
      <c r="CX7" s="38">
        <v>70.25</v>
      </c>
      <c r="CY7" s="38">
        <v>66.94</v>
      </c>
      <c r="CZ7" s="38">
        <v>70.05</v>
      </c>
      <c r="DA7" s="38">
        <v>68.209999999999994</v>
      </c>
      <c r="DB7" s="38">
        <v>69.58</v>
      </c>
      <c r="DC7" s="38">
        <v>64.97</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1.39</v>
      </c>
      <c r="EF7" s="38">
        <v>0.96</v>
      </c>
      <c r="EG7" s="38">
        <v>0</v>
      </c>
      <c r="EH7" s="38">
        <v>0</v>
      </c>
      <c r="EI7" s="38">
        <v>0</v>
      </c>
      <c r="EJ7" s="38">
        <v>0.21</v>
      </c>
      <c r="EK7" s="38">
        <v>0.16</v>
      </c>
      <c r="EL7" s="38">
        <v>0.13</v>
      </c>
      <c r="EM7" s="38">
        <v>0.15</v>
      </c>
      <c r="EN7" s="38">
        <v>1.65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間明 渉</cp:lastModifiedBy>
  <cp:lastPrinted>2022-01-11T07:05:52Z</cp:lastPrinted>
  <dcterms:created xsi:type="dcterms:W3CDTF">2021-12-03T07:43:18Z</dcterms:created>
  <dcterms:modified xsi:type="dcterms:W3CDTF">2022-01-17T01:08:31Z</dcterms:modified>
  <cp:category/>
</cp:coreProperties>
</file>