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n53fl\terastation\soumu\総務グループ\財政データ\R3財政データ\R3公営企業関係\220107公営企業に係る経営比較分析表（令和２年度決算）の分析等について（依頼）\10担当課回答\下水道事業\"/>
    </mc:Choice>
  </mc:AlternateContent>
  <xr:revisionPtr revIDLastSave="0" documentId="13_ncr:1_{8340DE4E-3FAF-4137-AA86-0D778CAD5772}" xr6:coauthVersionLast="36" xr6:coauthVersionMax="36" xr10:uidLastSave="{00000000-0000-0000-0000-000000000000}"/>
  <workbookProtection workbookAlgorithmName="SHA-512" workbookHashValue="kmdcSHdp7Slt2MXxiHa3eLEbhVB0xPXYkhqSPWegAaeG/kZ7+rmrx2zzvbL15pYV2+EzGzImTE1uUGC8jeuhug==" workbookSaltValue="WNxIWOtjwSbrMtIWx35C2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<sst xmlns="http://schemas.openxmlformats.org/spreadsheetml/2006/main" count="236" uniqueCount="120">
  <si>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</si>
  <si>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</si>
  <si>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</si>
  <si>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</si>
  <si>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</si>
  <si>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</si>
  <si>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</si>
  <si>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</si>
  <si>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</si>
  <si>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</si>
  <si>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</si>
  <si>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</si>
  <si>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</si>
  <si>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</si>
  <si>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</si>
  <si>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</si>
  <si>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</si>
  <si>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</si>
  <si>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</si>
  <si>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</si>
  <si>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</si>
  <si>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</si>
  <si>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</si>
  <si>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</si>
  <si>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</si>
  <si>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</si>
  <si>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</si>
  <si>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</si>
  <si>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</si>
  <si>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</si>
  <si>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</si>
  <si>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</si>
  <si>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</si>
  <si>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</si>
  <si>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</si>
  <si>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</si>
  <si>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</si>
  <si>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</si>
  <si>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</si>
  <si>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</si>
  <si>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</si>
  <si>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</si>
  <si>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</si>
  <si>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</si>
  <si>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</si>
  <si>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</si>
  <si>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</si>
  <si>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</si>
  <si>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</si>
  <si>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</si>
  <si>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</si>
  <si>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</si>
  <si>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</si>
  <si>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</si>
  <si>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</si>
  <si>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</si>
  <si>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</si>
  <si>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</si>
  <si>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</si>
  <si>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</si>
  <si>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</si>
  <si>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</si>
  <si>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</si>
  <si>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</si>
  <si>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</si>
  <si>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</si>
  <si>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</si>
  <si>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</si>
  <si>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</si>
  <si>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</si>
  <si>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</si>
  <si>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</si>
  <si>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</si>
  <si>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</si>
  <si>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</si>
  <si>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</si>
  <si>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</si>
  <si>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</si>
  <si>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</si>
  <si>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</si>
  <si>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</si>
  <si>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</si>
  <si>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</si>
  <si>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</si>
  <si>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</si>
  <si>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</si>
  <si>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</si>
  <si>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</si>
  <si>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</si>
  <si>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</si>
  <si>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</si>
  <si>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</si>
  <si>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</si>
  <si>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</si>
  <si>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</si>
  <si>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</si>
  <si>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</si>
  <si>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</si>
  <si>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</si>
  <si>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</si>
  <si>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</si>
  <si>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</si>
  <si>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</si>
  <si>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</si>
  <si>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</si>
  <si>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</si>
  <si>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</si>
  <si>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</si>
  <si>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</si>
  <si>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</si>
  <si>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</si>
  <si>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</si>
  <si>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</si>
  <si>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</si>
  <si>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</si>
  <si>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</si>
  <si>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</si>
  <si>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当町の下水道事業は、平成18年度に供用を開始し、令和２年度に概成となりました。
　供用開始から15年が経過し、水洗化率・施設利用率とも年々微増傾向にあるものの、同様に供用開始から15年以上30年未満である全国の市町村と比較すると、いずれも平均を下回っています。
　収益的収支比率が前年度同様黒字となっていますが、実際は収支赤字と企業債の償還金を一般会計からの繰り入れで賄われているのが現状です。
　施設利用率、水洗化率と共に使用料収入も年々増加しているものの、汚水処理費が増加したため、前年度と比較すると経費回収率が低下し汚水処理原価が上昇しました。
　施設整備のための財源の一部である企業債借入残高は、繰入基準額の見直しにより、一般会計からの負担ですべて賄われますが、今後も将来の利用負担を考慮し借入額が膨らまないように運営実態を把握し効率的な事業計画を進めてまいります。</t>
    <rPh sb="1" eb="3">
      <t>トウチョウ</t>
    </rPh>
    <rPh sb="4" eb="7">
      <t>ゲスイドウ</t>
    </rPh>
    <rPh sb="7" eb="9">
      <t>ジギョウ</t>
    </rPh>
    <rPh sb="11" eb="13">
      <t>ヘイセイ</t>
    </rPh>
    <rPh sb="15" eb="17">
      <t>ネンド</t>
    </rPh>
    <rPh sb="18" eb="20">
      <t>キョウヨウ</t>
    </rPh>
    <rPh sb="21" eb="23">
      <t>カイシ</t>
    </rPh>
    <rPh sb="25" eb="27">
      <t>レイワ</t>
    </rPh>
    <rPh sb="28" eb="30">
      <t>ネンド</t>
    </rPh>
    <rPh sb="31" eb="33">
      <t>ガイセイ</t>
    </rPh>
    <rPh sb="42" eb="44">
      <t>キョウヨウ</t>
    </rPh>
    <rPh sb="44" eb="46">
      <t>カイシ</t>
    </rPh>
    <rPh sb="50" eb="51">
      <t>ネン</t>
    </rPh>
    <rPh sb="52" eb="54">
      <t>ケイカ</t>
    </rPh>
    <rPh sb="56" eb="59">
      <t>スイセンカ</t>
    </rPh>
    <rPh sb="59" eb="60">
      <t>リツ</t>
    </rPh>
    <rPh sb="61" eb="63">
      <t>シセツ</t>
    </rPh>
    <rPh sb="63" eb="65">
      <t>リヨウ</t>
    </rPh>
    <rPh sb="65" eb="66">
      <t>リツ</t>
    </rPh>
    <rPh sb="68" eb="70">
      <t>ネンネン</t>
    </rPh>
    <rPh sb="70" eb="72">
      <t>ビゾウ</t>
    </rPh>
    <rPh sb="72" eb="74">
      <t>ケイコウ</t>
    </rPh>
    <rPh sb="81" eb="83">
      <t>ドウヨウ</t>
    </rPh>
    <rPh sb="84" eb="86">
      <t>キョウヨウ</t>
    </rPh>
    <rPh sb="86" eb="88">
      <t>カイシ</t>
    </rPh>
    <rPh sb="92" eb="93">
      <t>ネン</t>
    </rPh>
    <rPh sb="93" eb="95">
      <t>イジョウ</t>
    </rPh>
    <rPh sb="97" eb="98">
      <t>ネン</t>
    </rPh>
    <rPh sb="98" eb="100">
      <t>ミマン</t>
    </rPh>
    <rPh sb="103" eb="105">
      <t>ゼンコク</t>
    </rPh>
    <rPh sb="106" eb="109">
      <t>シチョウソン</t>
    </rPh>
    <rPh sb="110" eb="112">
      <t>ヒカク</t>
    </rPh>
    <rPh sb="120" eb="122">
      <t>ヘイキン</t>
    </rPh>
    <rPh sb="123" eb="125">
      <t>シタマワ</t>
    </rPh>
    <rPh sb="133" eb="136">
      <t>シュウエキテキ</t>
    </rPh>
    <rPh sb="136" eb="138">
      <t>シュウシ</t>
    </rPh>
    <rPh sb="138" eb="140">
      <t>ヒリツ</t>
    </rPh>
    <rPh sb="141" eb="144">
      <t>ゼンネンド</t>
    </rPh>
    <rPh sb="144" eb="146">
      <t>ドウヨウ</t>
    </rPh>
    <rPh sb="146" eb="148">
      <t>クロジ</t>
    </rPh>
    <rPh sb="157" eb="159">
      <t>ジッサイ</t>
    </rPh>
    <rPh sb="193" eb="195">
      <t>ゲンジョウ</t>
    </rPh>
    <rPh sb="200" eb="202">
      <t>シセツ</t>
    </rPh>
    <rPh sb="202" eb="204">
      <t>リヨウ</t>
    </rPh>
    <rPh sb="204" eb="205">
      <t>リツ</t>
    </rPh>
    <rPh sb="206" eb="209">
      <t>スイセンカ</t>
    </rPh>
    <rPh sb="209" eb="210">
      <t>リツ</t>
    </rPh>
    <rPh sb="211" eb="212">
      <t>トモ</t>
    </rPh>
    <rPh sb="213" eb="216">
      <t>シヨウリョウ</t>
    </rPh>
    <rPh sb="216" eb="218">
      <t>シュウニュウ</t>
    </rPh>
    <rPh sb="219" eb="221">
      <t>ネンネン</t>
    </rPh>
    <rPh sb="221" eb="223">
      <t>ゾウカ</t>
    </rPh>
    <rPh sb="231" eb="233">
      <t>オスイ</t>
    </rPh>
    <rPh sb="233" eb="235">
      <t>ショリ</t>
    </rPh>
    <rPh sb="235" eb="236">
      <t>ヒ</t>
    </rPh>
    <rPh sb="237" eb="239">
      <t>ゾウカ</t>
    </rPh>
    <rPh sb="253" eb="255">
      <t>ケイヒ</t>
    </rPh>
    <rPh sb="255" eb="257">
      <t>カイシュウ</t>
    </rPh>
    <rPh sb="257" eb="258">
      <t>リツ</t>
    </rPh>
    <rPh sb="259" eb="261">
      <t>テイカ</t>
    </rPh>
    <rPh sb="262" eb="264">
      <t>オスイ</t>
    </rPh>
    <rPh sb="264" eb="266">
      <t>ショリ</t>
    </rPh>
    <rPh sb="266" eb="268">
      <t>ゲンカ</t>
    </rPh>
    <rPh sb="269" eb="271">
      <t>ジョウショウ</t>
    </rPh>
    <rPh sb="278" eb="280">
      <t>シセツ</t>
    </rPh>
    <rPh sb="280" eb="282">
      <t>セイビ</t>
    </rPh>
    <rPh sb="286" eb="288">
      <t>ザイゲン</t>
    </rPh>
    <rPh sb="289" eb="291">
      <t>イチブ</t>
    </rPh>
    <rPh sb="294" eb="296">
      <t>キギョウ</t>
    </rPh>
    <rPh sb="296" eb="297">
      <t>サイ</t>
    </rPh>
    <rPh sb="297" eb="299">
      <t>カリイレ</t>
    </rPh>
    <rPh sb="299" eb="301">
      <t>ザンダカ</t>
    </rPh>
    <rPh sb="303" eb="305">
      <t>クリイレ</t>
    </rPh>
    <rPh sb="305" eb="307">
      <t>キジュン</t>
    </rPh>
    <rPh sb="307" eb="308">
      <t>ガク</t>
    </rPh>
    <rPh sb="309" eb="311">
      <t>ミナオ</t>
    </rPh>
    <rPh sb="316" eb="318">
      <t>イッパン</t>
    </rPh>
    <rPh sb="318" eb="320">
      <t>カイケイ</t>
    </rPh>
    <rPh sb="323" eb="325">
      <t>フタン</t>
    </rPh>
    <rPh sb="329" eb="330">
      <t>マカナ</t>
    </rPh>
    <rPh sb="336" eb="338">
      <t>コンゴ</t>
    </rPh>
    <rPh sb="339" eb="341">
      <t>ショウライ</t>
    </rPh>
    <rPh sb="342" eb="344">
      <t>リヨウ</t>
    </rPh>
    <rPh sb="344" eb="346">
      <t>フタン</t>
    </rPh>
    <rPh sb="347" eb="349">
      <t>コウリョ</t>
    </rPh>
    <rPh sb="350" eb="352">
      <t>カリイレ</t>
    </rPh>
    <rPh sb="352" eb="353">
      <t>ガク</t>
    </rPh>
    <rPh sb="354" eb="355">
      <t>フク</t>
    </rPh>
    <rPh sb="362" eb="364">
      <t>ウンエイ</t>
    </rPh>
    <rPh sb="364" eb="366">
      <t>ジッタイ</t>
    </rPh>
    <rPh sb="367" eb="369">
      <t>ハアク</t>
    </rPh>
    <rPh sb="370" eb="373">
      <t>コウリツテキ</t>
    </rPh>
    <rPh sb="374" eb="376">
      <t>ジギョウ</t>
    </rPh>
    <rPh sb="376" eb="378">
      <t>ケイカク</t>
    </rPh>
    <rPh sb="379" eb="380">
      <t>スス</t>
    </rPh>
    <phoneticPr fontId="4"/>
  </si>
  <si>
    <t>　供用開始から15年以上が経過したことで今回の調査から区分が変更となり、施設利用率、水洗化率等においてこれまで以上に類似団体と差が生じた形となりました。
　今後も令和８年度までの「軽米町下水道事業経営戦略」を基本としながら計画的な下水道施設の更新を進めるとともに、水洗化率（下水道接続人口）及び使用料収入の更なる増加に努めます。</t>
    <rPh sb="1" eb="3">
      <t>キョウヨウ</t>
    </rPh>
    <rPh sb="3" eb="5">
      <t>カイシ</t>
    </rPh>
    <rPh sb="9" eb="12">
      <t>ネンイジョウ</t>
    </rPh>
    <rPh sb="13" eb="15">
      <t>ケイカ</t>
    </rPh>
    <rPh sb="20" eb="22">
      <t>コンカイ</t>
    </rPh>
    <rPh sb="23" eb="25">
      <t>チョウサ</t>
    </rPh>
    <rPh sb="27" eb="29">
      <t>クブン</t>
    </rPh>
    <rPh sb="30" eb="32">
      <t>ヘンコウ</t>
    </rPh>
    <rPh sb="36" eb="38">
      <t>シセツ</t>
    </rPh>
    <rPh sb="38" eb="40">
      <t>リヨウ</t>
    </rPh>
    <rPh sb="40" eb="41">
      <t>リツ</t>
    </rPh>
    <rPh sb="42" eb="45">
      <t>スイセンカ</t>
    </rPh>
    <rPh sb="45" eb="46">
      <t>リツ</t>
    </rPh>
    <rPh sb="46" eb="47">
      <t>トウ</t>
    </rPh>
    <rPh sb="55" eb="57">
      <t>イジョウ</t>
    </rPh>
    <rPh sb="58" eb="60">
      <t>ルイジ</t>
    </rPh>
    <rPh sb="60" eb="62">
      <t>ダンタイ</t>
    </rPh>
    <rPh sb="63" eb="64">
      <t>サ</t>
    </rPh>
    <rPh sb="65" eb="66">
      <t>ショウ</t>
    </rPh>
    <rPh sb="68" eb="69">
      <t>カタチ</t>
    </rPh>
    <rPh sb="78" eb="80">
      <t>コンゴ</t>
    </rPh>
    <rPh sb="81" eb="83">
      <t>レイワ</t>
    </rPh>
    <rPh sb="84" eb="86">
      <t>ネンド</t>
    </rPh>
    <rPh sb="90" eb="93">
      <t>カルマイマチ</t>
    </rPh>
    <rPh sb="93" eb="96">
      <t>ゲスイドウ</t>
    </rPh>
    <rPh sb="96" eb="98">
      <t>ジギョウ</t>
    </rPh>
    <rPh sb="98" eb="100">
      <t>ケイエイ</t>
    </rPh>
    <rPh sb="100" eb="102">
      <t>センリャク</t>
    </rPh>
    <rPh sb="104" eb="106">
      <t>キホン</t>
    </rPh>
    <rPh sb="111" eb="114">
      <t>ケイカクテキ</t>
    </rPh>
    <rPh sb="115" eb="118">
      <t>ゲスイドウ</t>
    </rPh>
    <rPh sb="118" eb="120">
      <t>シセツ</t>
    </rPh>
    <rPh sb="121" eb="123">
      <t>コウシン</t>
    </rPh>
    <rPh sb="124" eb="125">
      <t>スス</t>
    </rPh>
    <rPh sb="132" eb="135">
      <t>スイセンカ</t>
    </rPh>
    <rPh sb="135" eb="136">
      <t>リツ</t>
    </rPh>
    <rPh sb="137" eb="140">
      <t>ゲスイドウ</t>
    </rPh>
    <rPh sb="140" eb="142">
      <t>セツゾク</t>
    </rPh>
    <rPh sb="142" eb="144">
      <t>ジンコウ</t>
    </rPh>
    <rPh sb="145" eb="146">
      <t>オヨ</t>
    </rPh>
    <rPh sb="147" eb="150">
      <t>シヨウリョウ</t>
    </rPh>
    <rPh sb="150" eb="152">
      <t>シュウニュウ</t>
    </rPh>
    <rPh sb="153" eb="154">
      <t>サラ</t>
    </rPh>
    <rPh sb="156" eb="158">
      <t>ゾウカ</t>
    </rPh>
    <rPh sb="159" eb="160">
      <t>ツト</t>
    </rPh>
    <phoneticPr fontId="4"/>
  </si>
  <si>
    <t>　当町の施設は供用開始から15年が経過しておりますが、法定耐用年数に到達した管きょ等はありません。
　機械設備等は耐用年数が近づくものもあるため、今後も点検を実施しながら長寿命化と更新に努めてまいります。</t>
    <rPh sb="1" eb="3">
      <t>トウチョウ</t>
    </rPh>
    <rPh sb="4" eb="6">
      <t>シセツ</t>
    </rPh>
    <rPh sb="7" eb="9">
      <t>キョウヨウ</t>
    </rPh>
    <rPh sb="9" eb="11">
      <t>カイシ</t>
    </rPh>
    <rPh sb="15" eb="16">
      <t>ネン</t>
    </rPh>
    <rPh sb="17" eb="19">
      <t>ケイカ</t>
    </rPh>
    <rPh sb="27" eb="29">
      <t>ホウテイ</t>
    </rPh>
    <rPh sb="29" eb="31">
      <t>タイヨウ</t>
    </rPh>
    <rPh sb="31" eb="33">
      <t>ネンスウ</t>
    </rPh>
    <rPh sb="34" eb="36">
      <t>トウタツ</t>
    </rPh>
    <rPh sb="41" eb="42">
      <t>トウ</t>
    </rPh>
    <rPh sb="51" eb="53">
      <t>キカイ</t>
    </rPh>
    <rPh sb="53" eb="55">
      <t>セツビ</t>
    </rPh>
    <rPh sb="55" eb="56">
      <t>トウ</t>
    </rPh>
    <rPh sb="57" eb="59">
      <t>タイヨウ</t>
    </rPh>
    <rPh sb="59" eb="61">
      <t>ネンスウ</t>
    </rPh>
    <rPh sb="62" eb="63">
      <t>チカ</t>
    </rPh>
    <rPh sb="73" eb="75">
      <t>コンゴ</t>
    </rPh>
    <rPh sb="76" eb="78">
      <t>テンケン</t>
    </rPh>
    <rPh sb="79" eb="81">
      <t>ジッシ</t>
    </rPh>
    <rPh sb="85" eb="89">
      <t>チョウジュミョウカ</t>
    </rPh>
    <rPh sb="90" eb="92">
      <t>コウシン</t>
    </rPh>
    <rPh sb="93" eb="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</si>
</sst>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5-4C87-9BF4-34E8BAA420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0.39</c:v>
                </c:pt>
              </c:numCache>
            </c:numRef>
          </c:val>
          <c:smooth val="0"/>
          <c:extLst>
            <c:ext xmlns:c16="http://schemas.microsoft.com/office/drawing/2014/chart" uri="{C3380CC4-5D6E-409C-BE32-E72D297353CC}">
              <c16:uniqueId val="{00000001-AFB5-4C87-9BF4-34E8BAA420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24.2</c:v>
                </c:pt>
                <c:pt idx="1">
                  <c:v>27.3</c:v>
                </c:pt>
                <c:pt idx="2">
                  <c:v>27.9</c:v>
                </c:pt>
                <c:pt idx="3">
                  <c:v>28.3</c:v>
                </c:pt>
                <c:pt idx="4">
                  <c:v>29.2</c:v>
                </c:pt>
              </c:numCache>
            </c:numRef>
          </c:val>
          <c:extLst>
            <c:ext xmlns:c16="http://schemas.microsoft.com/office/drawing/2014/chart" uri="{C3380CC4-5D6E-409C-BE32-E72D297353CC}">
              <c16:uniqueId val="{00000000-F11B-433E-8BBE-22E9C28299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42.4</c:v>
                </c:pt>
              </c:numCache>
            </c:numRef>
          </c:val>
          <c:smooth val="0"/>
          <c:extLst>
            <c:ext xmlns:c16="http://schemas.microsoft.com/office/drawing/2014/chart" uri="{C3380CC4-5D6E-409C-BE32-E72D297353CC}">
              <c16:uniqueId val="{00000001-F11B-433E-8BBE-22E9C28299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41.61</c:v>
                </c:pt>
                <c:pt idx="1">
                  <c:v>42.93</c:v>
                </c:pt>
                <c:pt idx="2">
                  <c:v>45.02</c:v>
                </c:pt>
                <c:pt idx="3">
                  <c:v>47.47</c:v>
                </c:pt>
                <c:pt idx="4">
                  <c:v>51.94</c:v>
                </c:pt>
              </c:numCache>
            </c:numRef>
          </c:val>
          <c:extLst>
            <c:ext xmlns:c16="http://schemas.microsoft.com/office/drawing/2014/chart" uri="{C3380CC4-5D6E-409C-BE32-E72D297353CC}">
              <c16:uniqueId val="{00000000-E789-47D7-B2ED-7042D3672E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84.19</c:v>
                </c:pt>
              </c:numCache>
            </c:numRef>
          </c:val>
          <c:smooth val="0"/>
          <c:extLst>
            <c:ext xmlns:c16="http://schemas.microsoft.com/office/drawing/2014/chart" uri="{C3380CC4-5D6E-409C-BE32-E72D297353CC}">
              <c16:uniqueId val="{00000001-E789-47D7-B2ED-7042D3672E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67.66</c:v>
                </c:pt>
                <c:pt idx="1">
                  <c:v>100.1</c:v>
                </c:pt>
                <c:pt idx="2">
                  <c:v>100.09</c:v>
                </c:pt>
                <c:pt idx="3">
                  <c:v>100.09</c:v>
                </c:pt>
                <c:pt idx="4">
                  <c:v>100.08</c:v>
                </c:pt>
              </c:numCache>
            </c:numRef>
          </c:val>
          <c:extLst>
            <c:ext xmlns:c16="http://schemas.microsoft.com/office/drawing/2014/chart" uri="{C3380CC4-5D6E-409C-BE32-E72D297353CC}">
              <c16:uniqueId val="{00000000-76B4-43EC-B6BB-8A17E04A11A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4-43EC-B6BB-8A17E04A11A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D6-4BE1-90F4-B46ED54D2E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6-4BE1-90F4-B46ED54D2E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2-4684-8628-A036DFCCCA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2-4684-8628-A036DFCCCA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1-4B75-BD60-41E61F45A6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1-4B75-BD60-41E61F45A6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6-4D86-B60C-F8B2151150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6-4D86-B60C-F8B2151150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2528.83</c:v>
                </c:pt>
                <c:pt idx="1">
                  <c:v>0</c:v>
                </c:pt>
                <c:pt idx="2">
                  <c:v>0</c:v>
                </c:pt>
                <c:pt idx="3">
                  <c:v>0</c:v>
                </c:pt>
                <c:pt idx="4">
                  <c:v>0</c:v>
                </c:pt>
              </c:numCache>
            </c:numRef>
          </c:val>
          <c:extLst>
            <c:ext xmlns:c16="http://schemas.microsoft.com/office/drawing/2014/chart" uri="{C3380CC4-5D6E-409C-BE32-E72D297353CC}">
              <c16:uniqueId val="{00000000-187F-461D-85EA-8C61179E8F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1258.43</c:v>
                </c:pt>
              </c:numCache>
            </c:numRef>
          </c:val>
          <c:smooth val="0"/>
          <c:extLst>
            <c:ext xmlns:c16="http://schemas.microsoft.com/office/drawing/2014/chart" uri="{C3380CC4-5D6E-409C-BE32-E72D297353CC}">
              <c16:uniqueId val="{00000001-187F-461D-85EA-8C61179E8F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43.09</c:v>
                </c:pt>
                <c:pt idx="1">
                  <c:v>81.91</c:v>
                </c:pt>
                <c:pt idx="2">
                  <c:v>81.260000000000005</c:v>
                </c:pt>
                <c:pt idx="3">
                  <c:v>87.62</c:v>
                </c:pt>
                <c:pt idx="4">
                  <c:v>81.56</c:v>
                </c:pt>
              </c:numCache>
            </c:numRef>
          </c:val>
          <c:extLst>
            <c:ext xmlns:c16="http://schemas.microsoft.com/office/drawing/2014/chart" uri="{C3380CC4-5D6E-409C-BE32-E72D297353CC}">
              <c16:uniqueId val="{00000000-7D58-4C11-A2E0-6BCDAC0E23F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73.36</c:v>
                </c:pt>
              </c:numCache>
            </c:numRef>
          </c:val>
          <c:smooth val="0"/>
          <c:extLst>
            <c:ext xmlns:c16="http://schemas.microsoft.com/office/drawing/2014/chart" uri="{C3380CC4-5D6E-409C-BE32-E72D297353CC}">
              <c16:uniqueId val="{00000001-7D58-4C11-A2E0-6BCDAC0E23F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577.47</c:v>
                </c:pt>
                <c:pt idx="1">
                  <c:v>295.89999999999998</c:v>
                </c:pt>
                <c:pt idx="2">
                  <c:v>302.58999999999997</c:v>
                </c:pt>
                <c:pt idx="3">
                  <c:v>283.52</c:v>
                </c:pt>
                <c:pt idx="4">
                  <c:v>308.95999999999998</c:v>
                </c:pt>
              </c:numCache>
            </c:numRef>
          </c:val>
          <c:extLst>
            <c:ext xmlns:c16="http://schemas.microsoft.com/office/drawing/2014/chart" uri="{C3380CC4-5D6E-409C-BE32-E72D297353CC}">
              <c16:uniqueId val="{00000000-ED08-4BEF-8277-E41FB3A183D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224.88</c:v>
                </c:pt>
              </c:numCache>
            </c:numRef>
          </c:val>
          <c:smooth val="0"/>
          <c:extLst>
            <c:ext xmlns:c16="http://schemas.microsoft.com/office/drawing/2014/chart" uri="{C3380CC4-5D6E-409C-BE32-E72D297353CC}">
              <c16:uniqueId val="{00000001-ED08-4BEF-8277-E41FB3A183D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軽米町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8773</v>
      </c>
      <c r="AM8" s="69"/>
      <c r="AN8" s="69"/>
      <c r="AO8" s="69"/>
      <c r="AP8" s="69"/>
      <c r="AQ8" s="69"/>
      <c r="AR8" s="69"/>
      <c r="AS8" s="69"/>
      <c r="AT8" s="68">
        <f>データ!T6</f>
        <v>245.82</v>
      </c>
      <c r="AU8" s="68"/>
      <c r="AV8" s="68"/>
      <c r="AW8" s="68"/>
      <c r="AX8" s="68"/>
      <c r="AY8" s="68"/>
      <c r="AZ8" s="68"/>
      <c r="BA8" s="68"/>
      <c r="BB8" s="68">
        <f>データ!U6</f>
        <v>35.69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29.78</v>
      </c>
      <c r="Q10" s="68"/>
      <c r="R10" s="68"/>
      <c r="S10" s="68"/>
      <c r="T10" s="68"/>
      <c r="U10" s="68"/>
      <c r="V10" s="68"/>
      <c r="W10" s="68">
        <f>データ!Q6</f>
        <v>97.51</v>
      </c>
      <c r="X10" s="68"/>
      <c r="Y10" s="68"/>
      <c r="Z10" s="68"/>
      <c r="AA10" s="68"/>
      <c r="AB10" s="68"/>
      <c r="AC10" s="68"/>
      <c r="AD10" s="69">
        <f>データ!R6</f>
        <v>4400</v>
      </c>
      <c r="AE10" s="69"/>
      <c r="AF10" s="69"/>
      <c r="AG10" s="69"/>
      <c r="AH10" s="69"/>
      <c r="AI10" s="69"/>
      <c r="AJ10" s="69"/>
      <c r="AK10" s="2"/>
      <c r="AL10" s="69">
        <f>データ!V6</f>
        <v>2582</v>
      </c>
      <c r="AM10" s="69"/>
      <c r="AN10" s="69"/>
      <c r="AO10" s="69"/>
      <c r="AP10" s="69"/>
      <c r="AQ10" s="69"/>
      <c r="AR10" s="69"/>
      <c r="AS10" s="69"/>
      <c r="AT10" s="68">
        <f>データ!W6</f>
        <v>0.98</v>
      </c>
      <c r="AU10" s="68"/>
      <c r="AV10" s="68"/>
      <c r="AW10" s="68"/>
      <c r="AX10" s="68"/>
      <c r="AY10" s="68"/>
      <c r="AZ10" s="68"/>
      <c r="BA10" s="68"/>
      <c r="BB10" s="68">
        <f>データ!X6</f>
        <v>2634.69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edCOOdgY0bYAzjV0UlMXnDTgpTaQEgHIxRKvryZP0Vw9peD5otv6cT6me3UjhVBSVg9+VWXy4a6M1xLWjIhKuQ==" saltValue="FYujr+acKrLdRXpTF6gy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35017</v>
      </c>
      <c r="D6" s="33">
        <f t="shared" si="3"/>
        <v>47</v>
      </c>
      <c r="E6" s="33">
        <f t="shared" si="3"/>
        <v>17</v>
      </c>
      <c r="F6" s="33">
        <f t="shared" si="3"/>
        <v>4</v>
      </c>
      <c r="G6" s="33">
        <f t="shared" si="3"/>
        <v>0</v>
      </c>
      <c r="H6" s="33" t="str">
        <f t="shared" si="3"/>
        <v>岩手県　軽米町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29.78</v>
      </c>
      <c r="Q6" s="34">
        <f t="shared" si="3"/>
        <v>97.51</v>
      </c>
      <c r="R6" s="34">
        <f t="shared" si="3"/>
        <v>4400</v>
      </c>
      <c r="S6" s="34">
        <f t="shared" si="3"/>
        <v>8773</v>
      </c>
      <c r="T6" s="34">
        <f t="shared" si="3"/>
        <v>245.82</v>
      </c>
      <c r="U6" s="34">
        <f t="shared" si="3"/>
        <v>35.69</v>
      </c>
      <c r="V6" s="34">
        <f t="shared" si="3"/>
        <v>2582</v>
      </c>
      <c r="W6" s="34">
        <f t="shared" si="3"/>
        <v>0.98</v>
      </c>
      <c r="X6" s="34">
        <f t="shared" si="3"/>
        <v>2634.69</v>
      </c>
      <c r="Y6" s="35">
        <f>IF(Y7="",NA(),Y7)</f>
        <v>67.66</v>
      </c>
      <c r="Z6" s="35">
        <f t="shared" ref="Z6:AH6" si="4">IF(Z7="",NA(),Z7)</f>
        <v>100.1</v>
      </c>
      <c r="AA6" s="35">
        <f t="shared" si="4"/>
        <v>100.09</v>
      </c>
      <c r="AB6" s="35">
        <f t="shared" si="4"/>
        <v>100.09</v>
      </c>
      <c r="AC6" s="35">
        <f t="shared" si="4"/>
        <v>100.08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2528.83</v>
      </c>
      <c r="BG6" s="34">
        <f t="shared" ref="BG6:BO6" si="7">IF(BG7="",NA(),BG7)</f>
        <v>0</v>
      </c>
      <c r="BH6" s="34">
        <f t="shared" si="7"/>
        <v>0</v>
      </c>
      <c r="BI6" s="34">
        <f t="shared" si="7"/>
        <v>0</v>
      </c>
      <c r="BJ6" s="34">
        <f t="shared" si="7"/>
        <v>0</v>
      </c>
      <c r="BK6" s="35">
        <f t="shared" si="7"/>
        <v>1592.72</v>
      </c>
      <c r="BL6" s="35">
        <f t="shared" si="7"/>
        <v>1223.96</v>
      </c>
      <c r="BM6" s="35">
        <f t="shared" si="7"/>
        <v>1269.1500000000001</v>
      </c>
      <c r="BN6" s="35">
        <f t="shared" si="7"/>
        <v>1087.96</v>
      </c>
      <c r="BO6" s="35">
        <f t="shared" si="7"/>
        <v>1258.43</v>
      </c>
      <c r="BP6" s="34" t="str">
        <f>IF(BP7="","",IF(BP7="-","【-】","【"&amp;SUBSTITUTE(TEXT(BP7,"#,##0.00"),"-","△")&amp;"】"))</f>
        <v>【1,260.21】</v>
      </c>
      <c r="BQ6" s="35">
        <f>IF(BQ7="",NA(),BQ7)</f>
        <v>43.09</v>
      </c>
      <c r="BR6" s="35">
        <f t="shared" ref="BR6:BZ6" si="8">IF(BR7="",NA(),BR7)</f>
        <v>81.91</v>
      </c>
      <c r="BS6" s="35">
        <f t="shared" si="8"/>
        <v>81.260000000000005</v>
      </c>
      <c r="BT6" s="35">
        <f t="shared" si="8"/>
        <v>87.62</v>
      </c>
      <c r="BU6" s="35">
        <f t="shared" si="8"/>
        <v>81.56</v>
      </c>
      <c r="BV6" s="35">
        <f t="shared" si="8"/>
        <v>53.7</v>
      </c>
      <c r="BW6" s="35">
        <f t="shared" si="8"/>
        <v>61.54</v>
      </c>
      <c r="BX6" s="35">
        <f t="shared" si="8"/>
        <v>63.97</v>
      </c>
      <c r="BY6" s="35">
        <f t="shared" si="8"/>
        <v>59.67</v>
      </c>
      <c r="BZ6" s="35">
        <f t="shared" si="8"/>
        <v>73.36</v>
      </c>
      <c r="CA6" s="34" t="str">
        <f>IF(CA7="","",IF(CA7="-","【-】","【"&amp;SUBSTITUTE(TEXT(CA7,"#,##0.00"),"-","△")&amp;"】"))</f>
        <v>【75.29】</v>
      </c>
      <c r="CB6" s="35">
        <f>IF(CB7="",NA(),CB7)</f>
        <v>577.47</v>
      </c>
      <c r="CC6" s="35">
        <f t="shared" ref="CC6:CK6" si="9">IF(CC7="",NA(),CC7)</f>
        <v>295.89999999999998</v>
      </c>
      <c r="CD6" s="35">
        <f t="shared" si="9"/>
        <v>302.58999999999997</v>
      </c>
      <c r="CE6" s="35">
        <f t="shared" si="9"/>
        <v>283.52</v>
      </c>
      <c r="CF6" s="35">
        <f t="shared" si="9"/>
        <v>308.95999999999998</v>
      </c>
      <c r="CG6" s="35">
        <f t="shared" si="9"/>
        <v>300.35000000000002</v>
      </c>
      <c r="CH6" s="35">
        <f t="shared" si="9"/>
        <v>267.86</v>
      </c>
      <c r="CI6" s="35">
        <f t="shared" si="9"/>
        <v>256.82</v>
      </c>
      <c r="CJ6" s="35">
        <f t="shared" si="9"/>
        <v>270.60000000000002</v>
      </c>
      <c r="CK6" s="35">
        <f t="shared" si="9"/>
        <v>224.88</v>
      </c>
      <c r="CL6" s="34" t="str">
        <f>IF(CL7="","",IF(CL7="-","【-】","【"&amp;SUBSTITUTE(TEXT(CL7,"#,##0.00"),"-","△")&amp;"】"))</f>
        <v>【215.41】</v>
      </c>
      <c r="CM6" s="35">
        <f>IF(CM7="",NA(),CM7)</f>
        <v>24.2</v>
      </c>
      <c r="CN6" s="35">
        <f t="shared" ref="CN6:CV6" si="10">IF(CN7="",NA(),CN7)</f>
        <v>27.3</v>
      </c>
      <c r="CO6" s="35">
        <f t="shared" si="10"/>
        <v>27.9</v>
      </c>
      <c r="CP6" s="35">
        <f t="shared" si="10"/>
        <v>28.3</v>
      </c>
      <c r="CQ6" s="35">
        <f t="shared" si="10"/>
        <v>29.2</v>
      </c>
      <c r="CR6" s="35">
        <f t="shared" si="10"/>
        <v>37.72</v>
      </c>
      <c r="CS6" s="35">
        <f t="shared" si="10"/>
        <v>37.08</v>
      </c>
      <c r="CT6" s="35">
        <f t="shared" si="10"/>
        <v>37.46</v>
      </c>
      <c r="CU6" s="35">
        <f t="shared" si="10"/>
        <v>37.65</v>
      </c>
      <c r="CV6" s="35">
        <f t="shared" si="10"/>
        <v>42.4</v>
      </c>
      <c r="CW6" s="34" t="str">
        <f>IF(CW7="","",IF(CW7="-","【-】","【"&amp;SUBSTITUTE(TEXT(CW7,"#,##0.00"),"-","△")&amp;"】"))</f>
        <v>【42.90】</v>
      </c>
      <c r="CX6" s="35">
        <f>IF(CX7="",NA(),CX7)</f>
        <v>41.61</v>
      </c>
      <c r="CY6" s="35">
        <f t="shared" ref="CY6:DG6" si="11">IF(CY7="",NA(),CY7)</f>
        <v>42.93</v>
      </c>
      <c r="CZ6" s="35">
        <f t="shared" si="11"/>
        <v>45.02</v>
      </c>
      <c r="DA6" s="35">
        <f t="shared" si="11"/>
        <v>47.47</v>
      </c>
      <c r="DB6" s="35">
        <f t="shared" si="11"/>
        <v>51.94</v>
      </c>
      <c r="DC6" s="35">
        <f t="shared" si="11"/>
        <v>68.459999999999994</v>
      </c>
      <c r="DD6" s="35">
        <f t="shared" si="11"/>
        <v>67.22</v>
      </c>
      <c r="DE6" s="35">
        <f t="shared" si="11"/>
        <v>67.459999999999994</v>
      </c>
      <c r="DF6" s="35">
        <f t="shared" si="11"/>
        <v>67.37</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0.06</v>
      </c>
      <c r="EN6" s="35">
        <f t="shared" si="14"/>
        <v>0.39</v>
      </c>
      <c r="EO6" s="34" t="str">
        <f>IF(EO7="","",IF(EO7="-","【-】","【"&amp;SUBSTITUTE(TEXT(EO7,"#,##0.00"),"-","△")&amp;"】"))</f>
        <v>【0.30】</v>
      </c>
    </row>
    <row r="7" spans="1:145" s="36" customFormat="1" x14ac:dyDescent="0.15">
      <c r="A7" s="28"/>
      <c r="B7" s="37">
        <v>2020</v>
      </c>
      <c r="C7" s="37">
        <v>35017</v>
      </c>
      <c r="D7" s="37">
        <v>47</v>
      </c>
      <c r="E7" s="37">
        <v>17</v>
      </c>
      <c r="F7" s="37">
        <v>4</v>
      </c>
      <c r="G7" s="37">
        <v>0</v>
      </c>
      <c r="H7" s="37" t="s">
        <v>97</v>
      </c>
      <c r="I7" s="37" t="s">
        <v>98</v>
      </c>
      <c r="J7" s="37" t="s">
        <v>99</v>
      </c>
      <c r="K7" s="37" t="s">
        <v>100</v>
      </c>
      <c r="L7" s="37" t="s">
        <v>101</v>
      </c>
      <c r="M7" s="37" t="s">
        <v>102</v>
      </c>
      <c r="N7" s="38" t="s">
        <v>103</v>
      </c>
      <c r="O7" s="38" t="s">
        <v>104</v>
      </c>
      <c r="P7" s="38">
        <v>29.78</v>
      </c>
      <c r="Q7" s="38">
        <v>97.51</v>
      </c>
      <c r="R7" s="38">
        <v>4400</v>
      </c>
      <c r="S7" s="38">
        <v>8773</v>
      </c>
      <c r="T7" s="38">
        <v>245.82</v>
      </c>
      <c r="U7" s="38">
        <v>35.69</v>
      </c>
      <c r="V7" s="38">
        <v>2582</v>
      </c>
      <c r="W7" s="38">
        <v>0.98</v>
      </c>
      <c r="X7" s="38">
        <v>2634.69</v>
      </c>
      <c r="Y7" s="38">
        <v>67.66</v>
      </c>
      <c r="Z7" s="38">
        <v>100.1</v>
      </c>
      <c r="AA7" s="38">
        <v>100.09</v>
      </c>
      <c r="AB7" s="38">
        <v>100.09</v>
      </c>
      <c r="AC7" s="38">
        <v>100.08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2528.83</v>
      </c>
      <c r="BG7" s="38">
        <v>0</v>
      </c>
      <c r="BH7" s="38">
        <v>0</v>
      </c>
      <c r="BI7" s="38">
        <v>0</v>
      </c>
      <c r="BJ7" s="38">
        <v>0</v>
      </c>
      <c r="BK7" s="38">
        <v>1592.72</v>
      </c>
      <c r="BL7" s="38">
        <v>1223.96</v>
      </c>
      <c r="BM7" s="38">
        <v>1269.1500000000001</v>
      </c>
      <c r="BN7" s="38">
        <v>1087.96</v>
      </c>
      <c r="BO7" s="38">
        <v>1258.43</v>
      </c>
      <c r="BP7" s="38">
        <v>1260.21</v>
      </c>
      <c r="BQ7" s="38">
        <v>43.09</v>
      </c>
      <c r="BR7" s="38">
        <v>81.91</v>
      </c>
      <c r="BS7" s="38">
        <v>81.260000000000005</v>
      </c>
      <c r="BT7" s="38">
        <v>87.62</v>
      </c>
      <c r="BU7" s="38">
        <v>81.56</v>
      </c>
      <c r="BV7" s="38">
        <v>53.7</v>
      </c>
      <c r="BW7" s="38">
        <v>61.54</v>
      </c>
      <c r="BX7" s="38">
        <v>63.97</v>
      </c>
      <c r="BY7" s="38">
        <v>59.67</v>
      </c>
      <c r="BZ7" s="38">
        <v>73.36</v>
      </c>
      <c r="CA7" s="38">
        <v>75.290000000000006</v>
      </c>
      <c r="CB7" s="38">
        <v>577.47</v>
      </c>
      <c r="CC7" s="38">
        <v>295.89999999999998</v>
      </c>
      <c r="CD7" s="38">
        <v>302.58999999999997</v>
      </c>
      <c r="CE7" s="38">
        <v>283.52</v>
      </c>
      <c r="CF7" s="38">
        <v>308.95999999999998</v>
      </c>
      <c r="CG7" s="38">
        <v>300.35000000000002</v>
      </c>
      <c r="CH7" s="38">
        <v>267.86</v>
      </c>
      <c r="CI7" s="38">
        <v>256.82</v>
      </c>
      <c r="CJ7" s="38">
        <v>270.60000000000002</v>
      </c>
      <c r="CK7" s="38">
        <v>224.88</v>
      </c>
      <c r="CL7" s="38">
        <v>215.41</v>
      </c>
      <c r="CM7" s="38">
        <v>24.2</v>
      </c>
      <c r="CN7" s="38">
        <v>27.3</v>
      </c>
      <c r="CO7" s="38">
        <v>27.9</v>
      </c>
      <c r="CP7" s="38">
        <v>28.3</v>
      </c>
      <c r="CQ7" s="38">
        <v>29.2</v>
      </c>
      <c r="CR7" s="38">
        <v>37.72</v>
      </c>
      <c r="CS7" s="38">
        <v>37.08</v>
      </c>
      <c r="CT7" s="38">
        <v>37.46</v>
      </c>
      <c r="CU7" s="38">
        <v>37.65</v>
      </c>
      <c r="CV7" s="38">
        <v>42.4</v>
      </c>
      <c r="CW7" s="38">
        <v>42.9</v>
      </c>
      <c r="CX7" s="38">
        <v>41.61</v>
      </c>
      <c r="CY7" s="38">
        <v>42.93</v>
      </c>
      <c r="CZ7" s="38">
        <v>45.02</v>
      </c>
      <c r="DA7" s="38">
        <v>47.47</v>
      </c>
      <c r="DB7" s="38">
        <v>51.94</v>
      </c>
      <c r="DC7" s="38">
        <v>68.459999999999994</v>
      </c>
      <c r="DD7" s="38">
        <v>67.22</v>
      </c>
      <c r="DE7" s="38">
        <v>67.459999999999994</v>
      </c>
      <c r="DF7" s="38">
        <v>67.37</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0.06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akinori omura</cp:lastModifiedBy>
  <cp:lastPrinted>2022-01-19T04:59:21Z</cp:lastPrinted>
  <dcterms:created xsi:type="dcterms:W3CDTF">2021-12-03T07:49:23Z</dcterms:created>
  <dcterms:modified xsi:type="dcterms:W3CDTF">2022-01-19T05:02:12Z</dcterms:modified>
  <cp:category/>
</cp:coreProperties>
</file>