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3_財政担当\02_交付税・起債担当\30公営企業\★10_令和３年度\【040125〆】公営企業に係る経営比較分析表（令和２年度決算）の分析等について\04_回答\"/>
    </mc:Choice>
  </mc:AlternateContent>
  <workbookProtection workbookAlgorithmName="SHA-512" workbookHashValue="pU3XkPjYATJpiKZds2uM5oKOYNcfNbXDCrrOaug9AlAz6KesJDDkph2A+JhmLsMcowfvkpwCHY3fuIs5fUQ2Jg==" workbookSaltValue="hnUWfUoguTfLqHK7NmfYF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alcChain>
</file>

<file path=xl/sharedStrings.xml><?xml version="1.0" encoding="utf-8"?>
<sst xmlns="http://schemas.openxmlformats.org/spreadsheetml/2006/main" count="236" uniqueCount="122">
  <si>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</si>
  <si>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</si>
  <si>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</si>
  <si>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</si>
  <si>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</si>
  <si>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</si>
  <si>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</si>
  <si>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</si>
  <si>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</si>
  <si>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</si>
  <si>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</si>
  <si>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</si>
  <si>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</si>
  <si>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</si>
  <si>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</si>
  <si>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</si>
  <si>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</si>
  <si>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</si>
  <si>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</si>
  <si>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</si>
  <si>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</si>
  <si>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</si>
  <si>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</si>
  <si>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</si>
  <si>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</si>
  <si>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</si>
  <si>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</si>
  <si>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</si>
  <si>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</si>
  <si>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</si>
  <si>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</si>
  <si>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</si>
  <si>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</si>
  <si>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</si>
  <si>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</si>
  <si>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</si>
  <si>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</si>
  <si>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</si>
  <si>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</si>
  <si>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</si>
  <si>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</si>
  <si>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</si>
  <si>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</si>
  <si>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</si>
  <si>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</si>
  <si>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</si>
  <si>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</si>
  <si>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</si>
  <si>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</si>
  <si>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</si>
  <si>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</si>
  <si>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</si>
  <si>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</si>
  <si>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</si>
  <si>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</si>
  <si>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</si>
  <si>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</si>
  <si>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</si>
  <si>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</si>
  <si>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</si>
  <si>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</si>
  <si>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</si>
  <si>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</si>
  <si>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</si>
  <si>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</si>
  <si>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</si>
  <si>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</si>
  <si>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</si>
  <si>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</si>
  <si>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</si>
  <si>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</si>
  <si>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</si>
  <si>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</si>
  <si>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</si>
  <si>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</si>
  <si>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</si>
  <si>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</si>
  <si>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</si>
  <si>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</si>
  <si>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</si>
  <si>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</si>
  <si>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</si>
  <si>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</si>
  <si>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</si>
  <si>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</si>
  <si>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</si>
  <si>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</si>
  <si>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</si>
  <si>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</si>
  <si>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</si>
  <si>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</si>
  <si>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</si>
  <si>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</si>
  <si>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</si>
  <si>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</si>
  <si>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</si>
  <si>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</si>
  <si>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</si>
  <si>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山田町</t>
  </si>
  <si>
    <t>法非適用</t>
  </si>
  <si>
    <t>下水道事業</t>
  </si>
  <si>
    <t>漁業集落排水</t>
  </si>
  <si>
    <t>H1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</si>
  <si>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</si>
  <si>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</si>
  <si>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</si>
  <si>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</si>
  <si>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</si>
  <si>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</si>
  <si>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</si>
  <si>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</si>
  <si>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</si>
  <si>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</si>
  <si>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</si>
  <si>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</si>
  <si>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</si>
  <si>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</si>
  <si>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</si>
  <si>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</si>
  <si>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①収益的収支比率
　使用料収入が頭打ちとなってきており、維持管理費や公営企業会計移行等の支出が増加しているため、前年度からは改善したが、依然として赤字である。
④企業債残高対事業規模比率
　年々低下してきており、順調に企業債の償還が進んでいる。今後も企業債残高の削減に努める。
⑤経費回収率
　依然として使用料による経費回収率が低く、一般会計からの繰入金に依存している。
⑥汚水処理原価
　維持管理費が増加したことにより10.87円高くなっている。
⑦施設利用率
　前年と比較して10.21ポイント高くなっており増加傾向となっている。
⑧水洗化率
　類似団体および全国平均を上回っており、引き続き向上の取り組みを行っていく。</t>
    <rPh sb="1" eb="4">
      <t>シュウエキテキ</t>
    </rPh>
    <rPh sb="4" eb="6">
      <t>シュウシ</t>
    </rPh>
    <rPh sb="6" eb="8">
      <t>ヒリツ</t>
    </rPh>
    <rPh sb="10" eb="13">
      <t>シヨウリョウ</t>
    </rPh>
    <rPh sb="13" eb="15">
      <t>シュウニュウ</t>
    </rPh>
    <rPh sb="16" eb="18">
      <t>アタマウ</t>
    </rPh>
    <rPh sb="28" eb="30">
      <t>イジ</t>
    </rPh>
    <rPh sb="30" eb="33">
      <t>カンリヒ</t>
    </rPh>
    <rPh sb="34" eb="42">
      <t>コウエイキギョウカイケイイコウ</t>
    </rPh>
    <rPh sb="42" eb="43">
      <t>トウ</t>
    </rPh>
    <rPh sb="44" eb="46">
      <t>シシュツ</t>
    </rPh>
    <rPh sb="47" eb="49">
      <t>ゾウカ</t>
    </rPh>
    <rPh sb="56" eb="59">
      <t>ゼンネンド</t>
    </rPh>
    <rPh sb="62" eb="64">
      <t>カイゼン</t>
    </rPh>
    <rPh sb="68" eb="70">
      <t>イゼン</t>
    </rPh>
    <rPh sb="73" eb="75">
      <t>アカジ</t>
    </rPh>
    <rPh sb="81" eb="83">
      <t>キギョウ</t>
    </rPh>
    <rPh sb="83" eb="84">
      <t>サイ</t>
    </rPh>
    <rPh sb="84" eb="86">
      <t>ザンダカ</t>
    </rPh>
    <rPh sb="86" eb="87">
      <t>タイ</t>
    </rPh>
    <rPh sb="87" eb="89">
      <t>ジギョウ</t>
    </rPh>
    <rPh sb="89" eb="91">
      <t>キボ</t>
    </rPh>
    <rPh sb="91" eb="93">
      <t>ヒリツ</t>
    </rPh>
    <rPh sb="95" eb="97">
      <t>ネンネン</t>
    </rPh>
    <rPh sb="97" eb="99">
      <t>テイカ</t>
    </rPh>
    <rPh sb="106" eb="108">
      <t>ジュンチョウ</t>
    </rPh>
    <rPh sb="109" eb="111">
      <t>キギョウ</t>
    </rPh>
    <rPh sb="111" eb="112">
      <t>サイ</t>
    </rPh>
    <rPh sb="113" eb="115">
      <t>ショウカン</t>
    </rPh>
    <rPh sb="116" eb="117">
      <t>スス</t>
    </rPh>
    <rPh sb="122" eb="124">
      <t>コンゴ</t>
    </rPh>
    <rPh sb="125" eb="127">
      <t>キギョウ</t>
    </rPh>
    <rPh sb="127" eb="128">
      <t>サイ</t>
    </rPh>
    <rPh sb="128" eb="130">
      <t>ザンダカ</t>
    </rPh>
    <rPh sb="131" eb="133">
      <t>サクゲン</t>
    </rPh>
    <rPh sb="134" eb="135">
      <t>ツト</t>
    </rPh>
    <rPh sb="140" eb="142">
      <t>ケイヒ</t>
    </rPh>
    <rPh sb="142" eb="144">
      <t>カイシュウ</t>
    </rPh>
    <rPh sb="144" eb="145">
      <t>リツ</t>
    </rPh>
    <rPh sb="147" eb="149">
      <t>イゼン</t>
    </rPh>
    <rPh sb="152" eb="155">
      <t>シヨウリョウ</t>
    </rPh>
    <rPh sb="158" eb="160">
      <t>ケイヒ</t>
    </rPh>
    <rPh sb="160" eb="162">
      <t>カイシュウ</t>
    </rPh>
    <rPh sb="162" eb="163">
      <t>リツ</t>
    </rPh>
    <rPh sb="164" eb="165">
      <t>ヒク</t>
    </rPh>
    <rPh sb="167" eb="169">
      <t>イッパン</t>
    </rPh>
    <rPh sb="169" eb="171">
      <t>カイケイ</t>
    </rPh>
    <rPh sb="174" eb="176">
      <t>クリイレ</t>
    </rPh>
    <rPh sb="176" eb="177">
      <t>キン</t>
    </rPh>
    <rPh sb="178" eb="180">
      <t>イゾン</t>
    </rPh>
    <rPh sb="187" eb="189">
      <t>オスイ</t>
    </rPh>
    <rPh sb="189" eb="191">
      <t>ショリ</t>
    </rPh>
    <rPh sb="191" eb="193">
      <t>ゲンカ</t>
    </rPh>
    <rPh sb="195" eb="197">
      <t>イジ</t>
    </rPh>
    <phoneticPr fontId="4"/>
  </si>
  <si>
    <t>　経営状態は大変厳しい状態である。
　今後人口減少によってより一層料金収入が減少すると見込まれることから、さらなる経費削減や水洗化率の向上、使用料の見直しを行っていく必要がある。</t>
    <rPh sb="1" eb="5">
      <t>ケイエイジョウタイ</t>
    </rPh>
    <rPh sb="6" eb="8">
      <t>タイヘン</t>
    </rPh>
    <rPh sb="8" eb="9">
      <t>キビ</t>
    </rPh>
    <rPh sb="11" eb="13">
      <t>ジョウタイ</t>
    </rPh>
    <rPh sb="19" eb="21">
      <t>コンゴ</t>
    </rPh>
    <rPh sb="21" eb="25">
      <t>ジンコウゲンショウ</t>
    </rPh>
    <rPh sb="31" eb="33">
      <t>イッソウ</t>
    </rPh>
    <rPh sb="33" eb="35">
      <t>リョウキン</t>
    </rPh>
    <rPh sb="35" eb="37">
      <t>シュウニュウ</t>
    </rPh>
    <rPh sb="38" eb="40">
      <t>ゲンショウ</t>
    </rPh>
    <rPh sb="43" eb="45">
      <t>ミコ</t>
    </rPh>
    <rPh sb="62" eb="65">
      <t>スイセンカ</t>
    </rPh>
    <rPh sb="65" eb="66">
      <t>リツ</t>
    </rPh>
    <rPh sb="67" eb="69">
      <t>コウジョウ</t>
    </rPh>
    <rPh sb="70" eb="73">
      <t>シヨウリョウ</t>
    </rPh>
    <rPh sb="74" eb="76">
      <t>ミナオ</t>
    </rPh>
    <rPh sb="78" eb="79">
      <t>オコナ</t>
    </rPh>
    <rPh sb="83" eb="85">
      <t>ヒツヨウ</t>
    </rPh>
    <phoneticPr fontId="4"/>
  </si>
  <si>
    <t>　更新の必要な下水道管についてはまだないが、処理場の電気、機械設備等については標準的な耐用年数を超えているものもあり、計画的な改築や更新をしていく必要がある。</t>
    <rPh sb="1" eb="3">
      <t>コウシン</t>
    </rPh>
    <rPh sb="4" eb="6">
      <t>ヒツヨウ</t>
    </rPh>
    <rPh sb="7" eb="10">
      <t>ゲスイドウ</t>
    </rPh>
    <rPh sb="10" eb="11">
      <t>カン</t>
    </rPh>
    <rPh sb="22" eb="25">
      <t>ショリジョウ</t>
    </rPh>
    <rPh sb="26" eb="28">
      <t>デンキ</t>
    </rPh>
    <rPh sb="29" eb="31">
      <t>キカイ</t>
    </rPh>
    <rPh sb="31" eb="33">
      <t>セツビ</t>
    </rPh>
    <rPh sb="33" eb="34">
      <t>トウ</t>
    </rPh>
    <rPh sb="39" eb="42">
      <t>ヒョウジュンテキ</t>
    </rPh>
    <rPh sb="43" eb="45">
      <t>タイヨウ</t>
    </rPh>
    <rPh sb="45" eb="47">
      <t>ネンスウ</t>
    </rPh>
    <rPh sb="48" eb="49">
      <t>コ</t>
    </rPh>
    <rPh sb="59" eb="62">
      <t>ケイカクテキ</t>
    </rPh>
    <rPh sb="63" eb="65">
      <t>カイチク</t>
    </rPh>
    <rPh sb="66" eb="68">
      <t>コウシン</t>
    </rPh>
    <rPh sb="73" eb="7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</si>
</sst>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11-4851-ACE3-34AA31558C7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0.09</c:v>
                </c:pt>
                <c:pt idx="2">
                  <c:v>0.02</c:v>
                </c:pt>
                <c:pt idx="3">
                  <c:v>0.01</c:v>
                </c:pt>
                <c:pt idx="4">
                  <c:v>0.01</c:v>
                </c:pt>
              </c:numCache>
            </c:numRef>
          </c:val>
          <c:smooth val="0"/>
          <c:extLst>
            <c:ext xmlns:c16="http://schemas.microsoft.com/office/drawing/2014/chart" uri="{C3380CC4-5D6E-409C-BE32-E72D297353CC}">
              <c16:uniqueId val="{00000001-F511-4851-ACE3-34AA31558C7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28.56</c:v>
                </c:pt>
                <c:pt idx="1">
                  <c:v>28.35</c:v>
                </c:pt>
                <c:pt idx="2">
                  <c:v>26.7</c:v>
                </c:pt>
                <c:pt idx="3">
                  <c:v>28.35</c:v>
                </c:pt>
                <c:pt idx="4">
                  <c:v>38.56</c:v>
                </c:pt>
              </c:numCache>
            </c:numRef>
          </c:val>
          <c:extLst>
            <c:ext xmlns:c16="http://schemas.microsoft.com/office/drawing/2014/chart" uri="{C3380CC4-5D6E-409C-BE32-E72D297353CC}">
              <c16:uniqueId val="{00000000-52CD-4746-8A93-E68A8BD7E9F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33.729999999999997</c:v>
                </c:pt>
                <c:pt idx="1">
                  <c:v>33.21</c:v>
                </c:pt>
                <c:pt idx="2">
                  <c:v>32.229999999999997</c:v>
                </c:pt>
                <c:pt idx="3">
                  <c:v>32.479999999999997</c:v>
                </c:pt>
                <c:pt idx="4">
                  <c:v>40.29</c:v>
                </c:pt>
              </c:numCache>
            </c:numRef>
          </c:val>
          <c:smooth val="0"/>
          <c:extLst>
            <c:ext xmlns:c16="http://schemas.microsoft.com/office/drawing/2014/chart" uri="{C3380CC4-5D6E-409C-BE32-E72D297353CC}">
              <c16:uniqueId val="{00000001-52CD-4746-8A93-E68A8BD7E9F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81.319999999999993</c:v>
                </c:pt>
                <c:pt idx="1">
                  <c:v>80.94</c:v>
                </c:pt>
                <c:pt idx="2">
                  <c:v>88.31</c:v>
                </c:pt>
                <c:pt idx="3">
                  <c:v>80.7</c:v>
                </c:pt>
                <c:pt idx="4">
                  <c:v>89.61</c:v>
                </c:pt>
              </c:numCache>
            </c:numRef>
          </c:val>
          <c:extLst>
            <c:ext xmlns:c16="http://schemas.microsoft.com/office/drawing/2014/chart" uri="{C3380CC4-5D6E-409C-BE32-E72D297353CC}">
              <c16:uniqueId val="{00000000-7874-46D0-9284-D2148CD63E8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79.989999999999995</c:v>
                </c:pt>
                <c:pt idx="1">
                  <c:v>79.98</c:v>
                </c:pt>
                <c:pt idx="2">
                  <c:v>80.8</c:v>
                </c:pt>
                <c:pt idx="3">
                  <c:v>79.2</c:v>
                </c:pt>
                <c:pt idx="4">
                  <c:v>87.49</c:v>
                </c:pt>
              </c:numCache>
            </c:numRef>
          </c:val>
          <c:smooth val="0"/>
          <c:extLst>
            <c:ext xmlns:c16="http://schemas.microsoft.com/office/drawing/2014/chart" uri="{C3380CC4-5D6E-409C-BE32-E72D297353CC}">
              <c16:uniqueId val="{00000001-7874-46D0-9284-D2148CD63E8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78.92</c:v>
                </c:pt>
                <c:pt idx="1">
                  <c:v>80.73</c:v>
                </c:pt>
                <c:pt idx="2">
                  <c:v>81.260000000000005</c:v>
                </c:pt>
                <c:pt idx="3">
                  <c:v>77.709999999999994</c:v>
                </c:pt>
                <c:pt idx="4">
                  <c:v>80.34</c:v>
                </c:pt>
              </c:numCache>
            </c:numRef>
          </c:val>
          <c:extLst>
            <c:ext xmlns:c16="http://schemas.microsoft.com/office/drawing/2014/chart" uri="{C3380CC4-5D6E-409C-BE32-E72D297353CC}">
              <c16:uniqueId val="{00000000-73A8-4952-A90C-1F06BFBBEF9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A8-4952-A90C-1F06BFBBEF9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06-4DA6-9B45-081CF99773D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06-4DA6-9B45-081CF99773D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B4-45F8-B9E8-DF22E001171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B4-45F8-B9E8-DF22E001171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7D-4110-BA5B-DBFB7380018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7D-4110-BA5B-DBFB7380018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79-49ED-A500-1EBFAF4C38B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79-49ED-A500-1EBFAF4C38B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1280.19</c:v>
                </c:pt>
                <c:pt idx="1">
                  <c:v>1202.1500000000001</c:v>
                </c:pt>
                <c:pt idx="2">
                  <c:v>1144.7</c:v>
                </c:pt>
                <c:pt idx="3">
                  <c:v>1100.8499999999999</c:v>
                </c:pt>
                <c:pt idx="4">
                  <c:v>1001.46</c:v>
                </c:pt>
              </c:numCache>
            </c:numRef>
          </c:val>
          <c:extLst>
            <c:ext xmlns:c16="http://schemas.microsoft.com/office/drawing/2014/chart" uri="{C3380CC4-5D6E-409C-BE32-E72D297353CC}">
              <c16:uniqueId val="{00000000-A081-42C3-A734-84DBAFF5C12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1063.93</c:v>
                </c:pt>
                <c:pt idx="1">
                  <c:v>1060.8599999999999</c:v>
                </c:pt>
                <c:pt idx="2">
                  <c:v>1006.65</c:v>
                </c:pt>
                <c:pt idx="3">
                  <c:v>998.42</c:v>
                </c:pt>
                <c:pt idx="4">
                  <c:v>807.81</c:v>
                </c:pt>
              </c:numCache>
            </c:numRef>
          </c:val>
          <c:smooth val="0"/>
          <c:extLst>
            <c:ext xmlns:c16="http://schemas.microsoft.com/office/drawing/2014/chart" uri="{C3380CC4-5D6E-409C-BE32-E72D297353CC}">
              <c16:uniqueId val="{00000001-A081-42C3-A734-84DBAFF5C12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40.25</c:v>
                </c:pt>
                <c:pt idx="1">
                  <c:v>37.880000000000003</c:v>
                </c:pt>
                <c:pt idx="2">
                  <c:v>33.26</c:v>
                </c:pt>
                <c:pt idx="3">
                  <c:v>34.56</c:v>
                </c:pt>
                <c:pt idx="4">
                  <c:v>33.92</c:v>
                </c:pt>
              </c:numCache>
            </c:numRef>
          </c:val>
          <c:extLst>
            <c:ext xmlns:c16="http://schemas.microsoft.com/office/drawing/2014/chart" uri="{C3380CC4-5D6E-409C-BE32-E72D297353CC}">
              <c16:uniqueId val="{00000000-DD4B-4818-8B4C-8F16F3D6708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46.26</c:v>
                </c:pt>
                <c:pt idx="1">
                  <c:v>45.81</c:v>
                </c:pt>
                <c:pt idx="2">
                  <c:v>43.43</c:v>
                </c:pt>
                <c:pt idx="3">
                  <c:v>41.41</c:v>
                </c:pt>
                <c:pt idx="4">
                  <c:v>49.44</c:v>
                </c:pt>
              </c:numCache>
            </c:numRef>
          </c:val>
          <c:smooth val="0"/>
          <c:extLst>
            <c:ext xmlns:c16="http://schemas.microsoft.com/office/drawing/2014/chart" uri="{C3380CC4-5D6E-409C-BE32-E72D297353CC}">
              <c16:uniqueId val="{00000001-DD4B-4818-8B4C-8F16F3D6708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386.55</c:v>
                </c:pt>
                <c:pt idx="1">
                  <c:v>407.33</c:v>
                </c:pt>
                <c:pt idx="2">
                  <c:v>461.31</c:v>
                </c:pt>
                <c:pt idx="3">
                  <c:v>447.2</c:v>
                </c:pt>
                <c:pt idx="4">
                  <c:v>458.07</c:v>
                </c:pt>
              </c:numCache>
            </c:numRef>
          </c:val>
          <c:extLst>
            <c:ext xmlns:c16="http://schemas.microsoft.com/office/drawing/2014/chart" uri="{C3380CC4-5D6E-409C-BE32-E72D297353CC}">
              <c16:uniqueId val="{00000000-4B2C-48BD-A1DB-9530606EE3B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376.4</c:v>
                </c:pt>
                <c:pt idx="1">
                  <c:v>383.92</c:v>
                </c:pt>
                <c:pt idx="2">
                  <c:v>400.44</c:v>
                </c:pt>
                <c:pt idx="3">
                  <c:v>417.56</c:v>
                </c:pt>
                <c:pt idx="4">
                  <c:v>343.49</c:v>
                </c:pt>
              </c:numCache>
            </c:numRef>
          </c:val>
          <c:smooth val="0"/>
          <c:extLst>
            <c:ext xmlns:c16="http://schemas.microsoft.com/office/drawing/2014/chart" uri="{C3380CC4-5D6E-409C-BE32-E72D297353CC}">
              <c16:uniqueId val="{00000001-4B2C-48BD-A1DB-9530606EE3B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岩手県　山田町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H1</v>
      </c>
      <c r="X8" s="72"/>
      <c r="Y8" s="72"/>
      <c r="Z8" s="72"/>
      <c r="AA8" s="72"/>
      <c r="AB8" s="72"/>
      <c r="AC8" s="72"/>
      <c r="AD8" s="73" t="str">
        <f>データ!$M$6</f>
        <v>非設置</v>
      </c>
      <c r="AE8" s="73"/>
      <c r="AF8" s="73"/>
      <c r="AG8" s="73"/>
      <c r="AH8" s="73"/>
      <c r="AI8" s="73"/>
      <c r="AJ8" s="73"/>
      <c r="AK8" s="3"/>
      <c r="AL8" s="69">
        <f>データ!S6</f>
        <v>15073</v>
      </c>
      <c r="AM8" s="69"/>
      <c r="AN8" s="69"/>
      <c r="AO8" s="69"/>
      <c r="AP8" s="69"/>
      <c r="AQ8" s="69"/>
      <c r="AR8" s="69"/>
      <c r="AS8" s="69"/>
      <c r="AT8" s="68">
        <f>データ!T6</f>
        <v>262.81</v>
      </c>
      <c r="AU8" s="68"/>
      <c r="AV8" s="68"/>
      <c r="AW8" s="68"/>
      <c r="AX8" s="68"/>
      <c r="AY8" s="68"/>
      <c r="AZ8" s="68"/>
      <c r="BA8" s="68"/>
      <c r="BB8" s="68">
        <f>データ!U6</f>
        <v>57.35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14.43</v>
      </c>
      <c r="Q10" s="68"/>
      <c r="R10" s="68"/>
      <c r="S10" s="68"/>
      <c r="T10" s="68"/>
      <c r="U10" s="68"/>
      <c r="V10" s="68"/>
      <c r="W10" s="68">
        <f>データ!Q6</f>
        <v>91.48</v>
      </c>
      <c r="X10" s="68"/>
      <c r="Y10" s="68"/>
      <c r="Z10" s="68"/>
      <c r="AA10" s="68"/>
      <c r="AB10" s="68"/>
      <c r="AC10" s="68"/>
      <c r="AD10" s="69">
        <f>データ!R6</f>
        <v>2827</v>
      </c>
      <c r="AE10" s="69"/>
      <c r="AF10" s="69"/>
      <c r="AG10" s="69"/>
      <c r="AH10" s="69"/>
      <c r="AI10" s="69"/>
      <c r="AJ10" s="69"/>
      <c r="AK10" s="2"/>
      <c r="AL10" s="69">
        <f>データ!V6</f>
        <v>2156</v>
      </c>
      <c r="AM10" s="69"/>
      <c r="AN10" s="69"/>
      <c r="AO10" s="69"/>
      <c r="AP10" s="69"/>
      <c r="AQ10" s="69"/>
      <c r="AR10" s="69"/>
      <c r="AS10" s="69"/>
      <c r="AT10" s="68">
        <f>データ!W6</f>
        <v>1.1000000000000001</v>
      </c>
      <c r="AU10" s="68"/>
      <c r="AV10" s="68"/>
      <c r="AW10" s="68"/>
      <c r="AX10" s="68"/>
      <c r="AY10" s="68"/>
      <c r="AZ10" s="68"/>
      <c r="BA10" s="68"/>
      <c r="BB10" s="68">
        <f>データ!X6</f>
        <v>1960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121</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【1,042.34】</v>
      </c>
      <c r="I86" s="26" t="str">
        <f>データ!CA6</f>
        <v>【42.60】</v>
      </c>
      <c r="J86" s="26" t="str">
        <f>データ!CL6</f>
        <v>【410.22】</v>
      </c>
      <c r="K86" s="26" t="str">
        <f>データ!CW6</f>
        <v>【32.98】</v>
      </c>
      <c r="L86" s="26" t="str">
        <f>データ!DH6</f>
        <v>【80.45】</v>
      </c>
      <c r="M86" s="26" t="s">
        <v>44</v>
      </c>
      <c r="N86" s="26" t="s">
        <v>43</v>
      </c>
      <c r="O86" s="26" t="str">
        <f>データ!EO6</f>
        <v>【1.09】</v>
      </c>
    </row>
  </sheetData>
  <sheetProtection algorithmName="SHA-512" hashValue="h+KgwGgx2I/BOLG0HVT9HhlOPkyKDwEE+RCVMgPg2svxurRJISHRQtTqa4tD1226t8ZxkDX44fI1b8+8KFGTqQ==" saltValue="j0Dj4gEH1aTE2TKmwG592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34827</v>
      </c>
      <c r="D6" s="33">
        <f t="shared" si="3"/>
        <v>47</v>
      </c>
      <c r="E6" s="33">
        <f t="shared" si="3"/>
        <v>17</v>
      </c>
      <c r="F6" s="33">
        <f t="shared" si="3"/>
        <v>6</v>
      </c>
      <c r="G6" s="33">
        <f t="shared" si="3"/>
        <v>0</v>
      </c>
      <c r="H6" s="33" t="str">
        <f t="shared" si="3"/>
        <v>岩手県　山田町</v>
      </c>
      <c r="I6" s="33" t="str">
        <f t="shared" si="3"/>
        <v>法非適用</v>
      </c>
      <c r="J6" s="33" t="str">
        <f t="shared" si="3"/>
        <v>下水道事業</v>
      </c>
      <c r="K6" s="33" t="str">
        <f t="shared" si="3"/>
        <v>漁業集落排水</v>
      </c>
      <c r="L6" s="33" t="str">
        <f t="shared" si="3"/>
        <v>H1</v>
      </c>
      <c r="M6" s="33" t="str">
        <f t="shared" si="3"/>
        <v>非設置</v>
      </c>
      <c r="N6" s="34" t="str">
        <f t="shared" si="3"/>
        <v>-</v>
      </c>
      <c r="O6" s="34" t="str">
        <f t="shared" si="3"/>
        <v>該当数値なし</v>
      </c>
      <c r="P6" s="34">
        <f t="shared" si="3"/>
        <v>14.43</v>
      </c>
      <c r="Q6" s="34">
        <f t="shared" si="3"/>
        <v>91.48</v>
      </c>
      <c r="R6" s="34">
        <f t="shared" si="3"/>
        <v>2827</v>
      </c>
      <c r="S6" s="34">
        <f t="shared" si="3"/>
        <v>15073</v>
      </c>
      <c r="T6" s="34">
        <f t="shared" si="3"/>
        <v>262.81</v>
      </c>
      <c r="U6" s="34">
        <f t="shared" si="3"/>
        <v>57.35</v>
      </c>
      <c r="V6" s="34">
        <f t="shared" si="3"/>
        <v>2156</v>
      </c>
      <c r="W6" s="34">
        <f t="shared" si="3"/>
        <v>1.1000000000000001</v>
      </c>
      <c r="X6" s="34">
        <f t="shared" si="3"/>
        <v>1960</v>
      </c>
      <c r="Y6" s="35">
        <f>IF(Y7="",NA(),Y7)</f>
        <v>78.92</v>
      </c>
      <c r="Z6" s="35">
        <f t="shared" ref="Z6:AH6" si="4">IF(Z7="",NA(),Z7)</f>
        <v>80.73</v>
      </c>
      <c r="AA6" s="35">
        <f t="shared" si="4"/>
        <v>81.260000000000005</v>
      </c>
      <c r="AB6" s="35">
        <f t="shared" si="4"/>
        <v>77.709999999999994</v>
      </c>
      <c r="AC6" s="35">
        <f t="shared" si="4"/>
        <v>80.34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1280.19</v>
      </c>
      <c r="BG6" s="35">
        <f t="shared" ref="BG6:BO6" si="7">IF(BG7="",NA(),BG7)</f>
        <v>1202.1500000000001</v>
      </c>
      <c r="BH6" s="35">
        <f t="shared" si="7"/>
        <v>1144.7</v>
      </c>
      <c r="BI6" s="35">
        <f t="shared" si="7"/>
        <v>1100.8499999999999</v>
      </c>
      <c r="BJ6" s="35">
        <f t="shared" si="7"/>
        <v>1001.46</v>
      </c>
      <c r="BK6" s="35">
        <f t="shared" si="7"/>
        <v>1063.93</v>
      </c>
      <c r="BL6" s="35">
        <f t="shared" si="7"/>
        <v>1060.8599999999999</v>
      </c>
      <c r="BM6" s="35">
        <f t="shared" si="7"/>
        <v>1006.65</v>
      </c>
      <c r="BN6" s="35">
        <f t="shared" si="7"/>
        <v>998.42</v>
      </c>
      <c r="BO6" s="35">
        <f t="shared" si="7"/>
        <v>807.81</v>
      </c>
      <c r="BP6" s="34" t="str">
        <f>IF(BP7="","",IF(BP7="-","【-】","【"&amp;SUBSTITUTE(TEXT(BP7,"#,##0.00"),"-","△")&amp;"】"))</f>
        <v>【1,042.34】</v>
      </c>
      <c r="BQ6" s="35">
        <f>IF(BQ7="",NA(),BQ7)</f>
        <v>40.25</v>
      </c>
      <c r="BR6" s="35">
        <f t="shared" ref="BR6:BZ6" si="8">IF(BR7="",NA(),BR7)</f>
        <v>37.880000000000003</v>
      </c>
      <c r="BS6" s="35">
        <f t="shared" si="8"/>
        <v>33.26</v>
      </c>
      <c r="BT6" s="35">
        <f t="shared" si="8"/>
        <v>34.56</v>
      </c>
      <c r="BU6" s="35">
        <f t="shared" si="8"/>
        <v>33.92</v>
      </c>
      <c r="BV6" s="35">
        <f t="shared" si="8"/>
        <v>46.26</v>
      </c>
      <c r="BW6" s="35">
        <f t="shared" si="8"/>
        <v>45.81</v>
      </c>
      <c r="BX6" s="35">
        <f t="shared" si="8"/>
        <v>43.43</v>
      </c>
      <c r="BY6" s="35">
        <f t="shared" si="8"/>
        <v>41.41</v>
      </c>
      <c r="BZ6" s="35">
        <f t="shared" si="8"/>
        <v>49.44</v>
      </c>
      <c r="CA6" s="34" t="str">
        <f>IF(CA7="","",IF(CA7="-","【-】","【"&amp;SUBSTITUTE(TEXT(CA7,"#,##0.00"),"-","△")&amp;"】"))</f>
        <v>【42.60】</v>
      </c>
      <c r="CB6" s="35">
        <f>IF(CB7="",NA(),CB7)</f>
        <v>386.55</v>
      </c>
      <c r="CC6" s="35">
        <f t="shared" ref="CC6:CK6" si="9">IF(CC7="",NA(),CC7)</f>
        <v>407.33</v>
      </c>
      <c r="CD6" s="35">
        <f t="shared" si="9"/>
        <v>461.31</v>
      </c>
      <c r="CE6" s="35">
        <f t="shared" si="9"/>
        <v>447.2</v>
      </c>
      <c r="CF6" s="35">
        <f t="shared" si="9"/>
        <v>458.07</v>
      </c>
      <c r="CG6" s="35">
        <f t="shared" si="9"/>
        <v>376.4</v>
      </c>
      <c r="CH6" s="35">
        <f t="shared" si="9"/>
        <v>383.92</v>
      </c>
      <c r="CI6" s="35">
        <f t="shared" si="9"/>
        <v>400.44</v>
      </c>
      <c r="CJ6" s="35">
        <f t="shared" si="9"/>
        <v>417.56</v>
      </c>
      <c r="CK6" s="35">
        <f t="shared" si="9"/>
        <v>343.49</v>
      </c>
      <c r="CL6" s="34" t="str">
        <f>IF(CL7="","",IF(CL7="-","【-】","【"&amp;SUBSTITUTE(TEXT(CL7,"#,##0.00"),"-","△")&amp;"】"))</f>
        <v>【410.22】</v>
      </c>
      <c r="CM6" s="35">
        <f>IF(CM7="",NA(),CM7)</f>
        <v>28.56</v>
      </c>
      <c r="CN6" s="35">
        <f t="shared" ref="CN6:CV6" si="10">IF(CN7="",NA(),CN7)</f>
        <v>28.35</v>
      </c>
      <c r="CO6" s="35">
        <f t="shared" si="10"/>
        <v>26.7</v>
      </c>
      <c r="CP6" s="35">
        <f t="shared" si="10"/>
        <v>28.35</v>
      </c>
      <c r="CQ6" s="35">
        <f t="shared" si="10"/>
        <v>38.56</v>
      </c>
      <c r="CR6" s="35">
        <f t="shared" si="10"/>
        <v>33.729999999999997</v>
      </c>
      <c r="CS6" s="35">
        <f t="shared" si="10"/>
        <v>33.21</v>
      </c>
      <c r="CT6" s="35">
        <f t="shared" si="10"/>
        <v>32.229999999999997</v>
      </c>
      <c r="CU6" s="35">
        <f t="shared" si="10"/>
        <v>32.479999999999997</v>
      </c>
      <c r="CV6" s="35">
        <f t="shared" si="10"/>
        <v>40.29</v>
      </c>
      <c r="CW6" s="34" t="str">
        <f>IF(CW7="","",IF(CW7="-","【-】","【"&amp;SUBSTITUTE(TEXT(CW7,"#,##0.00"),"-","△")&amp;"】"))</f>
        <v>【32.98】</v>
      </c>
      <c r="CX6" s="35">
        <f>IF(CX7="",NA(),CX7)</f>
        <v>81.319999999999993</v>
      </c>
      <c r="CY6" s="35">
        <f t="shared" ref="CY6:DG6" si="11">IF(CY7="",NA(),CY7)</f>
        <v>80.94</v>
      </c>
      <c r="CZ6" s="35">
        <f t="shared" si="11"/>
        <v>88.31</v>
      </c>
      <c r="DA6" s="35">
        <f t="shared" si="11"/>
        <v>80.7</v>
      </c>
      <c r="DB6" s="35">
        <f t="shared" si="11"/>
        <v>89.61</v>
      </c>
      <c r="DC6" s="35">
        <f t="shared" si="11"/>
        <v>79.989999999999995</v>
      </c>
      <c r="DD6" s="35">
        <f t="shared" si="11"/>
        <v>79.98</v>
      </c>
      <c r="DE6" s="35">
        <f t="shared" si="11"/>
        <v>80.8</v>
      </c>
      <c r="DF6" s="35">
        <f t="shared" si="11"/>
        <v>79.2</v>
      </c>
      <c r="DG6" s="35">
        <f t="shared" si="11"/>
        <v>87.49</v>
      </c>
      <c r="DH6" s="34" t="str">
        <f>IF(DH7="","",IF(DH7="-","【-】","【"&amp;SUBSTITUTE(TEXT(DH7,"#,##0.00"),"-","△")&amp;"】"))</f>
        <v>【80.45】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0.09</v>
      </c>
      <c r="EL6" s="35">
        <f t="shared" si="14"/>
        <v>0.02</v>
      </c>
      <c r="EM6" s="35">
        <f t="shared" si="14"/>
        <v>0.01</v>
      </c>
      <c r="EN6" s="35">
        <f t="shared" si="14"/>
        <v>0.01</v>
      </c>
      <c r="EO6" s="34" t="str">
        <f>IF(EO7="","",IF(EO7="-","【-】","【"&amp;SUBSTITUTE(TEXT(EO7,"#,##0.00"),"-","△")&amp;"】"))</f>
        <v>【1.09】</v>
      </c>
    </row>
    <row r="7" spans="1:145" s="36" customFormat="1" x14ac:dyDescent="0.15">
      <c r="A7" s="28"/>
      <c r="B7" s="37">
        <v>2020</v>
      </c>
      <c r="C7" s="37">
        <v>34827</v>
      </c>
      <c r="D7" s="37">
        <v>47</v>
      </c>
      <c r="E7" s="37">
        <v>17</v>
      </c>
      <c r="F7" s="37">
        <v>6</v>
      </c>
      <c r="G7" s="37">
        <v>0</v>
      </c>
      <c r="H7" s="37" t="s">
        <v>98</v>
      </c>
      <c r="I7" s="37" t="s">
        <v>99</v>
      </c>
      <c r="J7" s="37" t="s">
        <v>100</v>
      </c>
      <c r="K7" s="37" t="s">
        <v>101</v>
      </c>
      <c r="L7" s="37" t="s">
        <v>102</v>
      </c>
      <c r="M7" s="37" t="s">
        <v>103</v>
      </c>
      <c r="N7" s="38" t="s">
        <v>104</v>
      </c>
      <c r="O7" s="38" t="s">
        <v>105</v>
      </c>
      <c r="P7" s="38">
        <v>14.43</v>
      </c>
      <c r="Q7" s="38">
        <v>91.48</v>
      </c>
      <c r="R7" s="38">
        <v>2827</v>
      </c>
      <c r="S7" s="38">
        <v>15073</v>
      </c>
      <c r="T7" s="38">
        <v>262.81</v>
      </c>
      <c r="U7" s="38">
        <v>57.35</v>
      </c>
      <c r="V7" s="38">
        <v>2156</v>
      </c>
      <c r="W7" s="38">
        <v>1.1000000000000001</v>
      </c>
      <c r="X7" s="38">
        <v>1960</v>
      </c>
      <c r="Y7" s="38">
        <v>78.92</v>
      </c>
      <c r="Z7" s="38">
        <v>80.73</v>
      </c>
      <c r="AA7" s="38">
        <v>81.260000000000005</v>
      </c>
      <c r="AB7" s="38">
        <v>77.709999999999994</v>
      </c>
      <c r="AC7" s="38">
        <v>80.34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1280.19</v>
      </c>
      <c r="BG7" s="38">
        <v>1202.1500000000001</v>
      </c>
      <c r="BH7" s="38">
        <v>1144.7</v>
      </c>
      <c r="BI7" s="38">
        <v>1100.8499999999999</v>
      </c>
      <c r="BJ7" s="38">
        <v>1001.46</v>
      </c>
      <c r="BK7" s="38">
        <v>1063.93</v>
      </c>
      <c r="BL7" s="38">
        <v>1060.8599999999999</v>
      </c>
      <c r="BM7" s="38">
        <v>1006.65</v>
      </c>
      <c r="BN7" s="38">
        <v>998.42</v>
      </c>
      <c r="BO7" s="38">
        <v>807.81</v>
      </c>
      <c r="BP7" s="38">
        <v>1042.3399999999999</v>
      </c>
      <c r="BQ7" s="38">
        <v>40.25</v>
      </c>
      <c r="BR7" s="38">
        <v>37.880000000000003</v>
      </c>
      <c r="BS7" s="38">
        <v>33.26</v>
      </c>
      <c r="BT7" s="38">
        <v>34.56</v>
      </c>
      <c r="BU7" s="38">
        <v>33.92</v>
      </c>
      <c r="BV7" s="38">
        <v>46.26</v>
      </c>
      <c r="BW7" s="38">
        <v>45.81</v>
      </c>
      <c r="BX7" s="38">
        <v>43.43</v>
      </c>
      <c r="BY7" s="38">
        <v>41.41</v>
      </c>
      <c r="BZ7" s="38">
        <v>49.44</v>
      </c>
      <c r="CA7" s="38">
        <v>42.6</v>
      </c>
      <c r="CB7" s="38">
        <v>386.55</v>
      </c>
      <c r="CC7" s="38">
        <v>407.33</v>
      </c>
      <c r="CD7" s="38">
        <v>461.31</v>
      </c>
      <c r="CE7" s="38">
        <v>447.2</v>
      </c>
      <c r="CF7" s="38">
        <v>458.07</v>
      </c>
      <c r="CG7" s="38">
        <v>376.4</v>
      </c>
      <c r="CH7" s="38">
        <v>383.92</v>
      </c>
      <c r="CI7" s="38">
        <v>400.44</v>
      </c>
      <c r="CJ7" s="38">
        <v>417.56</v>
      </c>
      <c r="CK7" s="38">
        <v>343.49</v>
      </c>
      <c r="CL7" s="38">
        <v>410.22</v>
      </c>
      <c r="CM7" s="38">
        <v>28.56</v>
      </c>
      <c r="CN7" s="38">
        <v>28.35</v>
      </c>
      <c r="CO7" s="38">
        <v>26.7</v>
      </c>
      <c r="CP7" s="38">
        <v>28.35</v>
      </c>
      <c r="CQ7" s="38">
        <v>38.56</v>
      </c>
      <c r="CR7" s="38">
        <v>33.729999999999997</v>
      </c>
      <c r="CS7" s="38">
        <v>33.21</v>
      </c>
      <c r="CT7" s="38">
        <v>32.229999999999997</v>
      </c>
      <c r="CU7" s="38">
        <v>32.479999999999997</v>
      </c>
      <c r="CV7" s="38">
        <v>40.29</v>
      </c>
      <c r="CW7" s="38">
        <v>32.979999999999997</v>
      </c>
      <c r="CX7" s="38">
        <v>81.319999999999993</v>
      </c>
      <c r="CY7" s="38">
        <v>80.94</v>
      </c>
      <c r="CZ7" s="38">
        <v>88.31</v>
      </c>
      <c r="DA7" s="38">
        <v>80.7</v>
      </c>
      <c r="DB7" s="38">
        <v>89.61</v>
      </c>
      <c r="DC7" s="38">
        <v>79.989999999999995</v>
      </c>
      <c r="DD7" s="38">
        <v>79.98</v>
      </c>
      <c r="DE7" s="38">
        <v>80.8</v>
      </c>
      <c r="DF7" s="38">
        <v>79.2</v>
      </c>
      <c r="DG7" s="38">
        <v>87.49</v>
      </c>
      <c r="DH7" s="38">
        <v>80.45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0.09</v>
      </c>
      <c r="EL7" s="38">
        <v>0.02</v>
      </c>
      <c r="EM7" s="38">
        <v>0.01</v>
      </c>
      <c r="EN7" s="38">
        <v>0.01</v>
      </c>
      <c r="EO7" s="38">
        <v>1.0900000000000001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2022-01-24T05:44:15Z</cp:lastPrinted>
  <dcterms:created xsi:type="dcterms:W3CDTF">2021-12-03T08:04:49Z</dcterms:created>
  <dcterms:modified xsi:type="dcterms:W3CDTF">2022-01-24T05:46:25Z</dcterms:modified>
  <cp:category/>
</cp:coreProperties>
</file>