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03_財政担当\02_交付税・起債担当\30公営企業\★10_令和３年度\【040125〆】公営企業に係る経営比較分析表（令和２年度決算）の分析等について\04_回答\"/>
    </mc:Choice>
  </mc:AlternateContent>
  <workbookProtection workbookAlgorithmName="SHA-512" workbookHashValue="xSXFInNrNceG2nJkct+XhmstdLF38SJEVIJQmcMtk01eQdxrHgLk6UkjCxf6O67eqI4QlR9J4iDWpWZ5KKZn+g==" workbookSaltValue="YrmiM0I02d7CN/FiDCH2L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S6" i="5"/>
  <c r="AL8" i="4" s="1"/>
  <c r="R6" i="5"/>
  <c r="Q6" i="5"/>
  <c r="W10" i="4" s="1"/>
  <c r="P6" i="5"/>
  <c r="O6" i="5"/>
  <c r="I10" i="4" s="1"/>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L10" i="4"/>
  <c r="AD10" i="4"/>
  <c r="P10" i="4"/>
  <c r="B10" i="4"/>
  <c r="AT8" i="4"/>
  <c r="AD8" i="4"/>
  <c r="I8" i="4"/>
  <c r="B8" i="4"/>
</calcChain>
</file>

<file path=xl/sharedStrings.xml><?xml version="1.0" encoding="utf-8"?>
<sst xmlns="http://schemas.openxmlformats.org/spreadsheetml/2006/main" count="236" uniqueCount="118">
  <si>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</si>
  <si>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</si>
  <si>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</si>
  <si>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</si>
  <si>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</si>
  <si>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</si>
  <si>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</si>
  <si>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</si>
  <si>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</si>
  <si>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</si>
  <si>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</si>
  <si>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</si>
  <si>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</si>
  <si>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</si>
  <si>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</si>
  <si>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</si>
  <si>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</si>
  <si>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</si>
  <si>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</si>
  <si>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</si>
  <si>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</si>
  <si>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</si>
  <si>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</si>
  <si>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</si>
  <si>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</si>
  <si>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</si>
  <si>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</si>
  <si>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</si>
  <si>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</si>
  <si>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</si>
  <si>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</si>
  <si>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</si>
  <si>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</si>
  <si>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</si>
  <si>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</si>
  <si>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</si>
  <si>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</si>
  <si>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</si>
  <si>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</si>
  <si>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</si>
  <si>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</si>
  <si>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</si>
  <si>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</si>
  <si>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</si>
  <si>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</si>
  <si>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</si>
  <si>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</si>
  <si>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</si>
  <si>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</si>
  <si>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</si>
  <si>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</si>
  <si>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</si>
  <si>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</si>
  <si>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</si>
  <si>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</si>
  <si>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</si>
  <si>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</si>
  <si>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</si>
  <si>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</si>
  <si>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</si>
  <si>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</si>
  <si>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</si>
  <si>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</si>
  <si>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</si>
  <si>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</si>
  <si>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</si>
  <si>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</si>
  <si>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</si>
  <si>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</si>
  <si>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</si>
  <si>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</si>
  <si>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</si>
  <si>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</si>
  <si>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</si>
  <si>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</si>
  <si>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</si>
  <si>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</si>
  <si>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</si>
  <si>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</si>
  <si>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</si>
  <si>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</si>
  <si>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</si>
  <si>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</si>
  <si>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</si>
  <si>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</si>
  <si>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</si>
  <si>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</si>
  <si>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</si>
  <si>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</si>
  <si>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</si>
  <si>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</si>
  <si>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</si>
  <si>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</si>
  <si>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</si>
  <si>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</si>
  <si>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</si>
  <si>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</si>
  <si>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山田町</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</si>
  <si>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</si>
  <si>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</si>
  <si>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</si>
  <si>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</si>
  <si>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</si>
  <si>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</si>
  <si>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</si>
  <si>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</si>
  <si>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</si>
  <si>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</si>
  <si>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</si>
  <si>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</si>
  <si>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</si>
  <si>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</si>
  <si>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</si>
  <si>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</si>
  <si>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</si>
  <si>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①収益的収支比率
　100%未満であることから、単年度収支は赤字であるが、接続数が伸びているため、改善傾向にある。
④企業債残高対事業規模率
　平成２７年度から平成２８年度にかけて、終末処理場の建設を行ったため、借入額が大きく増えた。また、管渠敷設工事等も毎年度行っているため起債残高が増えている状態である。
⑤経費回収率
　接続数が伸びているため改善傾向にあるが、依然として供用開始後間もないことから100％を大きく下回っており、接続率を向上させ、使用料収入を増加させる必要がある。
⑥汚水処理原価
　昨年より-10.86円下がっているが、依然として類似団体平均よりも高い状態であり、一層の経費節減に努める必要がある。
⑦施設利用率
　処理施設の稼働開始から日が浅く、接続数が伸びているため、利用率は増加している。
⑧水洗化率
　供用開始区域拡大に伴い接続数も伸びている。今後も向上させるように努力していく必要がある。</t>
    <rPh sb="1" eb="3">
      <t>シュウエキ</t>
    </rPh>
    <rPh sb="3" eb="4">
      <t>テキ</t>
    </rPh>
    <rPh sb="4" eb="6">
      <t>シュウシ</t>
    </rPh>
    <rPh sb="6" eb="8">
      <t>ヒリツ</t>
    </rPh>
    <rPh sb="14" eb="16">
      <t>ミマン</t>
    </rPh>
    <rPh sb="24" eb="27">
      <t>タンネンド</t>
    </rPh>
    <rPh sb="27" eb="29">
      <t>シュウシ</t>
    </rPh>
    <rPh sb="30" eb="32">
      <t>アカジ</t>
    </rPh>
    <rPh sb="37" eb="39">
      <t>セツゾク</t>
    </rPh>
    <rPh sb="39" eb="40">
      <t>スウ</t>
    </rPh>
    <rPh sb="41" eb="42">
      <t>ノ</t>
    </rPh>
    <rPh sb="49" eb="51">
      <t>カイゼン</t>
    </rPh>
    <rPh sb="51" eb="53">
      <t>ケイコウ</t>
    </rPh>
    <rPh sb="59" eb="61">
      <t>キギョウ</t>
    </rPh>
    <rPh sb="61" eb="62">
      <t>サイ</t>
    </rPh>
    <rPh sb="62" eb="64">
      <t>ザンダカ</t>
    </rPh>
    <rPh sb="64" eb="65">
      <t>タイ</t>
    </rPh>
    <rPh sb="65" eb="67">
      <t>ジギョウ</t>
    </rPh>
    <rPh sb="67" eb="69">
      <t>キボ</t>
    </rPh>
    <rPh sb="69" eb="70">
      <t>リツ</t>
    </rPh>
    <rPh sb="72" eb="74">
      <t>ヘイセイ</t>
    </rPh>
    <rPh sb="76" eb="78">
      <t>ネンド</t>
    </rPh>
    <rPh sb="80" eb="82">
      <t>ヘイセイ</t>
    </rPh>
    <rPh sb="84" eb="86">
      <t>ネンド</t>
    </rPh>
    <rPh sb="91" eb="93">
      <t>シュウマツ</t>
    </rPh>
    <rPh sb="93" eb="96">
      <t>ショリジョウ</t>
    </rPh>
    <rPh sb="97" eb="99">
      <t>ケンセツ</t>
    </rPh>
    <rPh sb="100" eb="101">
      <t>オコナ</t>
    </rPh>
    <rPh sb="106" eb="108">
      <t>カリイレ</t>
    </rPh>
    <rPh sb="108" eb="109">
      <t>ガク</t>
    </rPh>
    <rPh sb="110" eb="111">
      <t>オオ</t>
    </rPh>
    <rPh sb="113" eb="114">
      <t>フ</t>
    </rPh>
    <rPh sb="120" eb="122">
      <t>カンキョ</t>
    </rPh>
    <rPh sb="122" eb="124">
      <t>フセツ</t>
    </rPh>
    <rPh sb="124" eb="126">
      <t>コウジ</t>
    </rPh>
    <rPh sb="126" eb="127">
      <t>トウ</t>
    </rPh>
    <rPh sb="128" eb="131">
      <t>マイネンド</t>
    </rPh>
    <rPh sb="131" eb="132">
      <t>オコナ</t>
    </rPh>
    <rPh sb="138" eb="140">
      <t>キサイ</t>
    </rPh>
    <rPh sb="140" eb="141">
      <t>ザン</t>
    </rPh>
    <rPh sb="141" eb="142">
      <t>タカ</t>
    </rPh>
    <rPh sb="143" eb="144">
      <t>フ</t>
    </rPh>
    <rPh sb="148" eb="150">
      <t>ジョウタイ</t>
    </rPh>
    <rPh sb="156" eb="158">
      <t>ケイヒ</t>
    </rPh>
    <rPh sb="158" eb="160">
      <t>カイシュウ</t>
    </rPh>
    <rPh sb="160" eb="161">
      <t>リツ</t>
    </rPh>
    <rPh sb="188" eb="190">
      <t>キョウヨウ</t>
    </rPh>
    <rPh sb="190" eb="192">
      <t>カイシ</t>
    </rPh>
    <rPh sb="192" eb="193">
      <t>ゴ</t>
    </rPh>
    <rPh sb="193" eb="194">
      <t>マ</t>
    </rPh>
    <rPh sb="206" eb="207">
      <t>オオ</t>
    </rPh>
    <rPh sb="209" eb="211">
      <t>シタマワ</t>
    </rPh>
    <rPh sb="216" eb="218">
      <t>セツゾク</t>
    </rPh>
    <rPh sb="218" eb="219">
      <t>リツ</t>
    </rPh>
    <rPh sb="220" eb="222">
      <t>コウジョウ</t>
    </rPh>
    <rPh sb="225" eb="228">
      <t>シヨウリョウ</t>
    </rPh>
    <rPh sb="228" eb="230">
      <t>シュウニュウ</t>
    </rPh>
    <rPh sb="231" eb="233">
      <t>ゾウカ</t>
    </rPh>
    <rPh sb="236" eb="238">
      <t>ヒツヨウ</t>
    </rPh>
    <rPh sb="319" eb="321">
      <t>ショリ</t>
    </rPh>
    <phoneticPr fontId="4"/>
  </si>
  <si>
    <t>　更新の必要な下水道管についてはまだないが、定期的な施設等の診断等をもとにストックマネジメント計画の策定を進めていきたい。</t>
    <rPh sb="22" eb="25">
      <t>テイキテキ</t>
    </rPh>
    <rPh sb="26" eb="28">
      <t>シセツ</t>
    </rPh>
    <rPh sb="28" eb="29">
      <t>トウ</t>
    </rPh>
    <rPh sb="30" eb="32">
      <t>シンダン</t>
    </rPh>
    <rPh sb="32" eb="33">
      <t>トウ</t>
    </rPh>
    <rPh sb="50" eb="52">
      <t>サクテイ</t>
    </rPh>
    <rPh sb="53" eb="54">
      <t>スス</t>
    </rPh>
    <phoneticPr fontId="4"/>
  </si>
  <si>
    <t>　水洗化率の向上や経費回収率の改善がみられるが、全体として経営状態は厳しい。
　今後人口減少によって料金収入が減少すると見込まれることから、より一層の経費削減や接続率の向上、使用料の見直しを行っていく必要がある。</t>
    <rPh sb="1" eb="4">
      <t>スイセンカ</t>
    </rPh>
    <rPh sb="4" eb="5">
      <t>リツ</t>
    </rPh>
    <rPh sb="6" eb="8">
      <t>コウジョウ</t>
    </rPh>
    <rPh sb="9" eb="11">
      <t>ケイヒ</t>
    </rPh>
    <rPh sb="11" eb="13">
      <t>カイシュウ</t>
    </rPh>
    <rPh sb="13" eb="14">
      <t>リツ</t>
    </rPh>
    <rPh sb="15" eb="17">
      <t>カイゼン</t>
    </rPh>
    <rPh sb="24" eb="26">
      <t>ゼンタイ</t>
    </rPh>
    <rPh sb="29" eb="31">
      <t>ケイエイ</t>
    </rPh>
    <rPh sb="31" eb="33">
      <t>ジョウタイ</t>
    </rPh>
    <rPh sb="34" eb="35">
      <t>キビ</t>
    </rPh>
    <rPh sb="80" eb="82">
      <t>セツゾク</t>
    </rPh>
    <rPh sb="82" eb="83">
      <t>リツ</t>
    </rPh>
    <rPh sb="95" eb="96">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</si>
</sst>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511-42A0-8972-731F1DE6140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0.13</c:v>
                </c:pt>
                <c:pt idx="2">
                  <c:v>0.12</c:v>
                </c:pt>
                <c:pt idx="3">
                  <c:v>0.1</c:v>
                </c:pt>
                <c:pt idx="4">
                  <c:v>0.32</c:v>
                </c:pt>
              </c:numCache>
            </c:numRef>
          </c:val>
          <c:smooth val="0"/>
          <c:extLst>
            <c:ext xmlns:c16="http://schemas.microsoft.com/office/drawing/2014/chart" uri="{C3380CC4-5D6E-409C-BE32-E72D297353CC}">
              <c16:uniqueId val="{00000001-C511-42A0-8972-731F1DE6140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18.11</c:v>
                </c:pt>
                <c:pt idx="1">
                  <c:v>22.16</c:v>
                </c:pt>
                <c:pt idx="2">
                  <c:v>32.76</c:v>
                </c:pt>
                <c:pt idx="3">
                  <c:v>34.65</c:v>
                </c:pt>
                <c:pt idx="4">
                  <c:v>40</c:v>
                </c:pt>
              </c:numCache>
            </c:numRef>
          </c:val>
          <c:extLst>
            <c:ext xmlns:c16="http://schemas.microsoft.com/office/drawing/2014/chart" uri="{C3380CC4-5D6E-409C-BE32-E72D297353CC}">
              <c16:uniqueId val="{00000000-EEC0-4741-95CE-BD824167CF07}"/>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49.25</c:v>
                </c:pt>
                <c:pt idx="1">
                  <c:v>50.24</c:v>
                </c:pt>
                <c:pt idx="2">
                  <c:v>49.68</c:v>
                </c:pt>
                <c:pt idx="3">
                  <c:v>49.27</c:v>
                </c:pt>
                <c:pt idx="4">
                  <c:v>49.47</c:v>
                </c:pt>
              </c:numCache>
            </c:numRef>
          </c:val>
          <c:smooth val="0"/>
          <c:extLst>
            <c:ext xmlns:c16="http://schemas.microsoft.com/office/drawing/2014/chart" uri="{C3380CC4-5D6E-409C-BE32-E72D297353CC}">
              <c16:uniqueId val="{00000001-EEC0-4741-95CE-BD824167CF07}"/>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71.28</c:v>
                </c:pt>
                <c:pt idx="1">
                  <c:v>62.72</c:v>
                </c:pt>
                <c:pt idx="2">
                  <c:v>58.29</c:v>
                </c:pt>
                <c:pt idx="3">
                  <c:v>51.65</c:v>
                </c:pt>
                <c:pt idx="4">
                  <c:v>61.24</c:v>
                </c:pt>
              </c:numCache>
            </c:numRef>
          </c:val>
          <c:extLst>
            <c:ext xmlns:c16="http://schemas.microsoft.com/office/drawing/2014/chart" uri="{C3380CC4-5D6E-409C-BE32-E72D297353CC}">
              <c16:uniqueId val="{00000000-ABAF-4CFD-85A7-862FB2B9C93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84.12</c:v>
                </c:pt>
                <c:pt idx="1">
                  <c:v>84.17</c:v>
                </c:pt>
                <c:pt idx="2">
                  <c:v>83.35</c:v>
                </c:pt>
                <c:pt idx="3">
                  <c:v>83.16</c:v>
                </c:pt>
                <c:pt idx="4">
                  <c:v>82.06</c:v>
                </c:pt>
              </c:numCache>
            </c:numRef>
          </c:val>
          <c:smooth val="0"/>
          <c:extLst>
            <c:ext xmlns:c16="http://schemas.microsoft.com/office/drawing/2014/chart" uri="{C3380CC4-5D6E-409C-BE32-E72D297353CC}">
              <c16:uniqueId val="{00000001-ABAF-4CFD-85A7-862FB2B9C93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85.69</c:v>
                </c:pt>
                <c:pt idx="1">
                  <c:v>72.040000000000006</c:v>
                </c:pt>
                <c:pt idx="2">
                  <c:v>75.84</c:v>
                </c:pt>
                <c:pt idx="3">
                  <c:v>78.290000000000006</c:v>
                </c:pt>
                <c:pt idx="4">
                  <c:v>83.24</c:v>
                </c:pt>
              </c:numCache>
            </c:numRef>
          </c:val>
          <c:extLst>
            <c:ext xmlns:c16="http://schemas.microsoft.com/office/drawing/2014/chart" uri="{C3380CC4-5D6E-409C-BE32-E72D297353CC}">
              <c16:uniqueId val="{00000000-A48C-412B-A529-92B409372D9A}"/>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48C-412B-A529-92B409372D9A}"/>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C5A-440E-B9BA-C3AD2CF2645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C5A-440E-B9BA-C3AD2CF2645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256-467F-8473-295B1A538B07}"/>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256-467F-8473-295B1A538B07}"/>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69B-4C07-AF83-F7B5B7944FAB}"/>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69B-4C07-AF83-F7B5B7944FAB}"/>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3C0-4EB6-9821-23059CEF7522}"/>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3C0-4EB6-9821-23059CEF7522}"/>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1726.94</c:v>
                </c:pt>
                <c:pt idx="1">
                  <c:v>1324.23</c:v>
                </c:pt>
                <c:pt idx="2">
                  <c:v>1176.6199999999999</c:v>
                </c:pt>
                <c:pt idx="3">
                  <c:v>1069.69</c:v>
                </c:pt>
                <c:pt idx="4">
                  <c:v>1087.0899999999999</c:v>
                </c:pt>
              </c:numCache>
            </c:numRef>
          </c:val>
          <c:extLst>
            <c:ext xmlns:c16="http://schemas.microsoft.com/office/drawing/2014/chart" uri="{C3380CC4-5D6E-409C-BE32-E72D297353CC}">
              <c16:uniqueId val="{00000000-9414-4DDF-97AE-165A7E840D7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1047.6500000000001</c:v>
                </c:pt>
                <c:pt idx="1">
                  <c:v>1124.26</c:v>
                </c:pt>
                <c:pt idx="2">
                  <c:v>1048.23</c:v>
                </c:pt>
                <c:pt idx="3">
                  <c:v>1130.42</c:v>
                </c:pt>
                <c:pt idx="4">
                  <c:v>1245.0999999999999</c:v>
                </c:pt>
              </c:numCache>
            </c:numRef>
          </c:val>
          <c:smooth val="0"/>
          <c:extLst>
            <c:ext xmlns:c16="http://schemas.microsoft.com/office/drawing/2014/chart" uri="{C3380CC4-5D6E-409C-BE32-E72D297353CC}">
              <c16:uniqueId val="{00000001-9414-4DDF-97AE-165A7E840D7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46.91</c:v>
                </c:pt>
                <c:pt idx="1">
                  <c:v>45.64</c:v>
                </c:pt>
                <c:pt idx="2">
                  <c:v>55.98</c:v>
                </c:pt>
                <c:pt idx="3">
                  <c:v>60.51</c:v>
                </c:pt>
                <c:pt idx="4">
                  <c:v>64.489999999999995</c:v>
                </c:pt>
              </c:numCache>
            </c:numRef>
          </c:val>
          <c:extLst>
            <c:ext xmlns:c16="http://schemas.microsoft.com/office/drawing/2014/chart" uri="{C3380CC4-5D6E-409C-BE32-E72D297353CC}">
              <c16:uniqueId val="{00000000-EEA1-4A62-AA0F-1BF11FDB38CD}"/>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74.040000000000006</c:v>
                </c:pt>
                <c:pt idx="1">
                  <c:v>80.58</c:v>
                </c:pt>
                <c:pt idx="2">
                  <c:v>78.92</c:v>
                </c:pt>
                <c:pt idx="3">
                  <c:v>74.17</c:v>
                </c:pt>
                <c:pt idx="4">
                  <c:v>79.77</c:v>
                </c:pt>
              </c:numCache>
            </c:numRef>
          </c:val>
          <c:smooth val="0"/>
          <c:extLst>
            <c:ext xmlns:c16="http://schemas.microsoft.com/office/drawing/2014/chart" uri="{C3380CC4-5D6E-409C-BE32-E72D297353CC}">
              <c16:uniqueId val="{00000001-EEA1-4A62-AA0F-1BF11FDB38CD}"/>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325.91000000000003</c:v>
                </c:pt>
                <c:pt idx="1">
                  <c:v>331.78</c:v>
                </c:pt>
                <c:pt idx="2">
                  <c:v>243.29</c:v>
                </c:pt>
                <c:pt idx="3">
                  <c:v>249.17</c:v>
                </c:pt>
                <c:pt idx="4">
                  <c:v>238.31</c:v>
                </c:pt>
              </c:numCache>
            </c:numRef>
          </c:val>
          <c:extLst>
            <c:ext xmlns:c16="http://schemas.microsoft.com/office/drawing/2014/chart" uri="{C3380CC4-5D6E-409C-BE32-E72D297353CC}">
              <c16:uniqueId val="{00000000-9038-4DA4-9283-AC3DCBB1016D}"/>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235.61</c:v>
                </c:pt>
                <c:pt idx="1">
                  <c:v>216.21</c:v>
                </c:pt>
                <c:pt idx="2">
                  <c:v>220.31</c:v>
                </c:pt>
                <c:pt idx="3">
                  <c:v>230.95</c:v>
                </c:pt>
                <c:pt idx="4">
                  <c:v>214.56</c:v>
                </c:pt>
              </c:numCache>
            </c:numRef>
          </c:val>
          <c:smooth val="0"/>
          <c:extLst>
            <c:ext xmlns:c16="http://schemas.microsoft.com/office/drawing/2014/chart" uri="{C3380CC4-5D6E-409C-BE32-E72D297353CC}">
              <c16:uniqueId val="{00000001-9038-4DA4-9283-AC3DCBB1016D}"/>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Q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岩手県　山田町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Cd2</v>
      </c>
      <c r="X8" s="49"/>
      <c r="Y8" s="49"/>
      <c r="Z8" s="49"/>
      <c r="AA8" s="49"/>
      <c r="AB8" s="49"/>
      <c r="AC8" s="49"/>
      <c r="AD8" s="50" t="str">
        <f>データ!$M$6</f>
        <v>非設置</v>
      </c>
      <c r="AE8" s="50"/>
      <c r="AF8" s="50"/>
      <c r="AG8" s="50"/>
      <c r="AH8" s="50"/>
      <c r="AI8" s="50"/>
      <c r="AJ8" s="50"/>
      <c r="AK8" s="3"/>
      <c r="AL8" s="51">
        <f>データ!S6</f>
        <v>15073</v>
      </c>
      <c r="AM8" s="51"/>
      <c r="AN8" s="51"/>
      <c r="AO8" s="51"/>
      <c r="AP8" s="51"/>
      <c r="AQ8" s="51"/>
      <c r="AR8" s="51"/>
      <c r="AS8" s="51"/>
      <c r="AT8" s="46">
        <f>データ!T6</f>
        <v>262.81</v>
      </c>
      <c r="AU8" s="46"/>
      <c r="AV8" s="46"/>
      <c r="AW8" s="46"/>
      <c r="AX8" s="46"/>
      <c r="AY8" s="46"/>
      <c r="AZ8" s="46"/>
      <c r="BA8" s="46"/>
      <c r="BB8" s="46">
        <f>データ!U6</f>
        <v>57.35</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45.39</v>
      </c>
      <c r="Q10" s="46"/>
      <c r="R10" s="46"/>
      <c r="S10" s="46"/>
      <c r="T10" s="46"/>
      <c r="U10" s="46"/>
      <c r="V10" s="46"/>
      <c r="W10" s="46">
        <f>データ!Q6</f>
        <v>96.99</v>
      </c>
      <c r="X10" s="46"/>
      <c r="Y10" s="46"/>
      <c r="Z10" s="46"/>
      <c r="AA10" s="46"/>
      <c r="AB10" s="46"/>
      <c r="AC10" s="46"/>
      <c r="AD10" s="51">
        <f>データ!R6</f>
        <v>2879</v>
      </c>
      <c r="AE10" s="51"/>
      <c r="AF10" s="51"/>
      <c r="AG10" s="51"/>
      <c r="AH10" s="51"/>
      <c r="AI10" s="51"/>
      <c r="AJ10" s="51"/>
      <c r="AK10" s="2"/>
      <c r="AL10" s="51">
        <f>データ!V6</f>
        <v>6781</v>
      </c>
      <c r="AM10" s="51"/>
      <c r="AN10" s="51"/>
      <c r="AO10" s="51"/>
      <c r="AP10" s="51"/>
      <c r="AQ10" s="51"/>
      <c r="AR10" s="51"/>
      <c r="AS10" s="51"/>
      <c r="AT10" s="46">
        <f>データ!W6</f>
        <v>3.1</v>
      </c>
      <c r="AU10" s="46"/>
      <c r="AV10" s="46"/>
      <c r="AW10" s="46"/>
      <c r="AX10" s="46"/>
      <c r="AY10" s="46"/>
      <c r="AZ10" s="46"/>
      <c r="BA10" s="46"/>
      <c r="BB10" s="46">
        <f>データ!X6</f>
        <v>2187.42</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【705.21】</v>
      </c>
      <c r="I86" s="26" t="str">
        <f>データ!CA6</f>
        <v>【98.96】</v>
      </c>
      <c r="J86" s="26" t="str">
        <f>データ!CL6</f>
        <v>【134.52】</v>
      </c>
      <c r="K86" s="26" t="str">
        <f>データ!CW6</f>
        <v>【59.57】</v>
      </c>
      <c r="L86" s="26" t="str">
        <f>データ!DH6</f>
        <v>【95.57】</v>
      </c>
      <c r="M86" s="26" t="s">
        <v>44</v>
      </c>
      <c r="N86" s="26" t="s">
        <v>44</v>
      </c>
      <c r="O86" s="26" t="str">
        <f>データ!EO6</f>
        <v>【0.30】</v>
      </c>
    </row>
  </sheetData>
  <sheetProtection algorithmName="SHA-512" hashValue="O6uoGBo12uXBvX2wtVOWNeGhzNiyQCfeeDMHo8L+r0JLKpY5yf5C6H6tGkJR6pFLguGMfdWJ9nLe5OL7BwxXYg==" saltValue="M04TdYVj8W+HhYl3ShhuC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2020</v>
      </c>
      <c r="C6" s="33">
        <f t="shared" ref="C6:X6" si="3">C7</f>
        <v>34827</v>
      </c>
      <c r="D6" s="33">
        <f t="shared" si="3"/>
        <v>47</v>
      </c>
      <c r="E6" s="33">
        <f t="shared" si="3"/>
        <v>17</v>
      </c>
      <c r="F6" s="33">
        <f t="shared" si="3"/>
        <v>1</v>
      </c>
      <c r="G6" s="33">
        <f t="shared" si="3"/>
        <v>0</v>
      </c>
      <c r="H6" s="33" t="str">
        <f t="shared" si="3"/>
        <v>岩手県　山田町</v>
      </c>
      <c r="I6" s="33" t="str">
        <f t="shared" si="3"/>
        <v>法非適用</v>
      </c>
      <c r="J6" s="33" t="str">
        <f t="shared" si="3"/>
        <v>下水道事業</v>
      </c>
      <c r="K6" s="33" t="str">
        <f t="shared" si="3"/>
        <v>公共下水道</v>
      </c>
      <c r="L6" s="33" t="str">
        <f t="shared" si="3"/>
        <v>Cd2</v>
      </c>
      <c r="M6" s="33" t="str">
        <f t="shared" si="3"/>
        <v>非設置</v>
      </c>
      <c r="N6" s="34" t="str">
        <f t="shared" si="3"/>
        <v>-</v>
      </c>
      <c r="O6" s="34" t="str">
        <f t="shared" si="3"/>
        <v>該当数値なし</v>
      </c>
      <c r="P6" s="34">
        <f t="shared" si="3"/>
        <v>45.39</v>
      </c>
      <c r="Q6" s="34">
        <f t="shared" si="3"/>
        <v>96.99</v>
      </c>
      <c r="R6" s="34">
        <f t="shared" si="3"/>
        <v>2879</v>
      </c>
      <c r="S6" s="34">
        <f t="shared" si="3"/>
        <v>15073</v>
      </c>
      <c r="T6" s="34">
        <f t="shared" si="3"/>
        <v>262.81</v>
      </c>
      <c r="U6" s="34">
        <f t="shared" si="3"/>
        <v>57.35</v>
      </c>
      <c r="V6" s="34">
        <f t="shared" si="3"/>
        <v>6781</v>
      </c>
      <c r="W6" s="34">
        <f t="shared" si="3"/>
        <v>3.1</v>
      </c>
      <c r="X6" s="34">
        <f t="shared" si="3"/>
        <v>2187.42</v>
      </c>
      <c r="Y6" s="35">
        <f>IF(Y7="",NA(),Y7)</f>
        <v>85.69</v>
      </c>
      <c r="Z6" s="35">
        <f t="shared" ref="Z6:AH6" si="4">IF(Z7="",NA(),Z7)</f>
        <v>72.040000000000006</v>
      </c>
      <c r="AA6" s="35">
        <f t="shared" si="4"/>
        <v>75.84</v>
      </c>
      <c r="AB6" s="35">
        <f t="shared" si="4"/>
        <v>78.290000000000006</v>
      </c>
      <c r="AC6" s="35">
        <f t="shared" si="4"/>
        <v>83.24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1726.94</v>
      </c>
      <c r="BG6" s="35">
        <f t="shared" ref="BG6:BO6" si="7">IF(BG7="",NA(),BG7)</f>
        <v>1324.23</v>
      </c>
      <c r="BH6" s="35">
        <f t="shared" si="7"/>
        <v>1176.6199999999999</v>
      </c>
      <c r="BI6" s="35">
        <f t="shared" si="7"/>
        <v>1069.69</v>
      </c>
      <c r="BJ6" s="35">
        <f t="shared" si="7"/>
        <v>1087.0899999999999</v>
      </c>
      <c r="BK6" s="35">
        <f t="shared" si="7"/>
        <v>1047.6500000000001</v>
      </c>
      <c r="BL6" s="35">
        <f t="shared" si="7"/>
        <v>1124.26</v>
      </c>
      <c r="BM6" s="35">
        <f t="shared" si="7"/>
        <v>1048.23</v>
      </c>
      <c r="BN6" s="35">
        <f t="shared" si="7"/>
        <v>1130.42</v>
      </c>
      <c r="BO6" s="35">
        <f t="shared" si="7"/>
        <v>1245.0999999999999</v>
      </c>
      <c r="BP6" s="34" t="str">
        <f>IF(BP7="","",IF(BP7="-","【-】","【"&amp;SUBSTITUTE(TEXT(BP7,"#,##0.00"),"-","△")&amp;"】"))</f>
        <v>【705.21】</v>
      </c>
      <c r="BQ6" s="35">
        <f>IF(BQ7="",NA(),BQ7)</f>
        <v>46.91</v>
      </c>
      <c r="BR6" s="35">
        <f t="shared" ref="BR6:BZ6" si="8">IF(BR7="",NA(),BR7)</f>
        <v>45.64</v>
      </c>
      <c r="BS6" s="35">
        <f t="shared" si="8"/>
        <v>55.98</v>
      </c>
      <c r="BT6" s="35">
        <f t="shared" si="8"/>
        <v>60.51</v>
      </c>
      <c r="BU6" s="35">
        <f t="shared" si="8"/>
        <v>64.489999999999995</v>
      </c>
      <c r="BV6" s="35">
        <f t="shared" si="8"/>
        <v>74.040000000000006</v>
      </c>
      <c r="BW6" s="35">
        <f t="shared" si="8"/>
        <v>80.58</v>
      </c>
      <c r="BX6" s="35">
        <f t="shared" si="8"/>
        <v>78.92</v>
      </c>
      <c r="BY6" s="35">
        <f t="shared" si="8"/>
        <v>74.17</v>
      </c>
      <c r="BZ6" s="35">
        <f t="shared" si="8"/>
        <v>79.77</v>
      </c>
      <c r="CA6" s="34" t="str">
        <f>IF(CA7="","",IF(CA7="-","【-】","【"&amp;SUBSTITUTE(TEXT(CA7,"#,##0.00"),"-","△")&amp;"】"))</f>
        <v>【98.96】</v>
      </c>
      <c r="CB6" s="35">
        <f>IF(CB7="",NA(),CB7)</f>
        <v>325.91000000000003</v>
      </c>
      <c r="CC6" s="35">
        <f t="shared" ref="CC6:CK6" si="9">IF(CC7="",NA(),CC7)</f>
        <v>331.78</v>
      </c>
      <c r="CD6" s="35">
        <f t="shared" si="9"/>
        <v>243.29</v>
      </c>
      <c r="CE6" s="35">
        <f t="shared" si="9"/>
        <v>249.17</v>
      </c>
      <c r="CF6" s="35">
        <f t="shared" si="9"/>
        <v>238.31</v>
      </c>
      <c r="CG6" s="35">
        <f t="shared" si="9"/>
        <v>235.61</v>
      </c>
      <c r="CH6" s="35">
        <f t="shared" si="9"/>
        <v>216.21</v>
      </c>
      <c r="CI6" s="35">
        <f t="shared" si="9"/>
        <v>220.31</v>
      </c>
      <c r="CJ6" s="35">
        <f t="shared" si="9"/>
        <v>230.95</v>
      </c>
      <c r="CK6" s="35">
        <f t="shared" si="9"/>
        <v>214.56</v>
      </c>
      <c r="CL6" s="34" t="str">
        <f>IF(CL7="","",IF(CL7="-","【-】","【"&amp;SUBSTITUTE(TEXT(CL7,"#,##0.00"),"-","△")&amp;"】"))</f>
        <v>【134.52】</v>
      </c>
      <c r="CM6" s="35">
        <f>IF(CM7="",NA(),CM7)</f>
        <v>18.11</v>
      </c>
      <c r="CN6" s="35">
        <f t="shared" ref="CN6:CV6" si="10">IF(CN7="",NA(),CN7)</f>
        <v>22.16</v>
      </c>
      <c r="CO6" s="35">
        <f t="shared" si="10"/>
        <v>32.76</v>
      </c>
      <c r="CP6" s="35">
        <f t="shared" si="10"/>
        <v>34.65</v>
      </c>
      <c r="CQ6" s="35">
        <f t="shared" si="10"/>
        <v>40</v>
      </c>
      <c r="CR6" s="35">
        <f t="shared" si="10"/>
        <v>49.25</v>
      </c>
      <c r="CS6" s="35">
        <f t="shared" si="10"/>
        <v>50.24</v>
      </c>
      <c r="CT6" s="35">
        <f t="shared" si="10"/>
        <v>49.68</v>
      </c>
      <c r="CU6" s="35">
        <f t="shared" si="10"/>
        <v>49.27</v>
      </c>
      <c r="CV6" s="35">
        <f t="shared" si="10"/>
        <v>49.47</v>
      </c>
      <c r="CW6" s="34" t="str">
        <f>IF(CW7="","",IF(CW7="-","【-】","【"&amp;SUBSTITUTE(TEXT(CW7,"#,##0.00"),"-","△")&amp;"】"))</f>
        <v>【59.57】</v>
      </c>
      <c r="CX6" s="35">
        <f>IF(CX7="",NA(),CX7)</f>
        <v>71.28</v>
      </c>
      <c r="CY6" s="35">
        <f t="shared" ref="CY6:DG6" si="11">IF(CY7="",NA(),CY7)</f>
        <v>62.72</v>
      </c>
      <c r="CZ6" s="35">
        <f t="shared" si="11"/>
        <v>58.29</v>
      </c>
      <c r="DA6" s="35">
        <f t="shared" si="11"/>
        <v>51.65</v>
      </c>
      <c r="DB6" s="35">
        <f t="shared" si="11"/>
        <v>61.24</v>
      </c>
      <c r="DC6" s="35">
        <f t="shared" si="11"/>
        <v>84.12</v>
      </c>
      <c r="DD6" s="35">
        <f t="shared" si="11"/>
        <v>84.17</v>
      </c>
      <c r="DE6" s="35">
        <f t="shared" si="11"/>
        <v>83.35</v>
      </c>
      <c r="DF6" s="35">
        <f t="shared" si="11"/>
        <v>83.16</v>
      </c>
      <c r="DG6" s="35">
        <f t="shared" si="11"/>
        <v>82.06</v>
      </c>
      <c r="DH6" s="34" t="str">
        <f>IF(DH7="","",IF(DH7="-","【-】","【"&amp;SUBSTITUTE(TEXT(DH7,"#,##0.00"),"-","△")&amp;"】"))</f>
        <v>【95.57】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v>
      </c>
      <c r="EK6" s="35">
        <f t="shared" si="14"/>
        <v>0.13</v>
      </c>
      <c r="EL6" s="35">
        <f t="shared" si="14"/>
        <v>0.12</v>
      </c>
      <c r="EM6" s="35">
        <f t="shared" si="14"/>
        <v>0.1</v>
      </c>
      <c r="EN6" s="35">
        <f t="shared" si="14"/>
        <v>0.32</v>
      </c>
      <c r="EO6" s="34" t="str">
        <f>IF(EO7="","",IF(EO7="-","【-】","【"&amp;SUBSTITUTE(TEXT(EO7,"#,##0.00"),"-","△")&amp;"】"))</f>
        <v>【0.30】</v>
      </c>
    </row>
    <row r="7" spans="1:145" s="36" customFormat="1" x14ac:dyDescent="0.15">
      <c r="A7" s="28"/>
      <c r="B7" s="37">
        <v>2020</v>
      </c>
      <c r="C7" s="37">
        <v>34827</v>
      </c>
      <c r="D7" s="37">
        <v>47</v>
      </c>
      <c r="E7" s="37">
        <v>17</v>
      </c>
      <c r="F7" s="37">
        <v>1</v>
      </c>
      <c r="G7" s="37">
        <v>0</v>
      </c>
      <c r="H7" s="37" t="s">
        <v>97</v>
      </c>
      <c r="I7" s="37" t="s">
        <v>98</v>
      </c>
      <c r="J7" s="37" t="s">
        <v>99</v>
      </c>
      <c r="K7" s="37" t="s">
        <v>100</v>
      </c>
      <c r="L7" s="37" t="s">
        <v>101</v>
      </c>
      <c r="M7" s="37" t="s">
        <v>102</v>
      </c>
      <c r="N7" s="38" t="s">
        <v>103</v>
      </c>
      <c r="O7" s="38" t="s">
        <v>104</v>
      </c>
      <c r="P7" s="38">
        <v>45.39</v>
      </c>
      <c r="Q7" s="38">
        <v>96.99</v>
      </c>
      <c r="R7" s="38">
        <v>2879</v>
      </c>
      <c r="S7" s="38">
        <v>15073</v>
      </c>
      <c r="T7" s="38">
        <v>262.81</v>
      </c>
      <c r="U7" s="38">
        <v>57.35</v>
      </c>
      <c r="V7" s="38">
        <v>6781</v>
      </c>
      <c r="W7" s="38">
        <v>3.1</v>
      </c>
      <c r="X7" s="38">
        <v>2187.42</v>
      </c>
      <c r="Y7" s="38">
        <v>85.69</v>
      </c>
      <c r="Z7" s="38">
        <v>72.040000000000006</v>
      </c>
      <c r="AA7" s="38">
        <v>75.84</v>
      </c>
      <c r="AB7" s="38">
        <v>78.290000000000006</v>
      </c>
      <c r="AC7" s="38">
        <v>83.24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1726.94</v>
      </c>
      <c r="BG7" s="38">
        <v>1324.23</v>
      </c>
      <c r="BH7" s="38">
        <v>1176.6199999999999</v>
      </c>
      <c r="BI7" s="38">
        <v>1069.69</v>
      </c>
      <c r="BJ7" s="38">
        <v>1087.0899999999999</v>
      </c>
      <c r="BK7" s="38">
        <v>1047.6500000000001</v>
      </c>
      <c r="BL7" s="38">
        <v>1124.26</v>
      </c>
      <c r="BM7" s="38">
        <v>1048.23</v>
      </c>
      <c r="BN7" s="38">
        <v>1130.42</v>
      </c>
      <c r="BO7" s="38">
        <v>1245.0999999999999</v>
      </c>
      <c r="BP7" s="38">
        <v>705.21</v>
      </c>
      <c r="BQ7" s="38">
        <v>46.91</v>
      </c>
      <c r="BR7" s="38">
        <v>45.64</v>
      </c>
      <c r="BS7" s="38">
        <v>55.98</v>
      </c>
      <c r="BT7" s="38">
        <v>60.51</v>
      </c>
      <c r="BU7" s="38">
        <v>64.489999999999995</v>
      </c>
      <c r="BV7" s="38">
        <v>74.040000000000006</v>
      </c>
      <c r="BW7" s="38">
        <v>80.58</v>
      </c>
      <c r="BX7" s="38">
        <v>78.92</v>
      </c>
      <c r="BY7" s="38">
        <v>74.17</v>
      </c>
      <c r="BZ7" s="38">
        <v>79.77</v>
      </c>
      <c r="CA7" s="38">
        <v>98.96</v>
      </c>
      <c r="CB7" s="38">
        <v>325.91000000000003</v>
      </c>
      <c r="CC7" s="38">
        <v>331.78</v>
      </c>
      <c r="CD7" s="38">
        <v>243.29</v>
      </c>
      <c r="CE7" s="38">
        <v>249.17</v>
      </c>
      <c r="CF7" s="38">
        <v>238.31</v>
      </c>
      <c r="CG7" s="38">
        <v>235.61</v>
      </c>
      <c r="CH7" s="38">
        <v>216.21</v>
      </c>
      <c r="CI7" s="38">
        <v>220.31</v>
      </c>
      <c r="CJ7" s="38">
        <v>230.95</v>
      </c>
      <c r="CK7" s="38">
        <v>214.56</v>
      </c>
      <c r="CL7" s="38">
        <v>134.52000000000001</v>
      </c>
      <c r="CM7" s="38">
        <v>18.11</v>
      </c>
      <c r="CN7" s="38">
        <v>22.16</v>
      </c>
      <c r="CO7" s="38">
        <v>32.76</v>
      </c>
      <c r="CP7" s="38">
        <v>34.65</v>
      </c>
      <c r="CQ7" s="38">
        <v>40</v>
      </c>
      <c r="CR7" s="38">
        <v>49.25</v>
      </c>
      <c r="CS7" s="38">
        <v>50.24</v>
      </c>
      <c r="CT7" s="38">
        <v>49.68</v>
      </c>
      <c r="CU7" s="38">
        <v>49.27</v>
      </c>
      <c r="CV7" s="38">
        <v>49.47</v>
      </c>
      <c r="CW7" s="38">
        <v>59.57</v>
      </c>
      <c r="CX7" s="38">
        <v>71.28</v>
      </c>
      <c r="CY7" s="38">
        <v>62.72</v>
      </c>
      <c r="CZ7" s="38">
        <v>58.29</v>
      </c>
      <c r="DA7" s="38">
        <v>51.65</v>
      </c>
      <c r="DB7" s="38">
        <v>61.24</v>
      </c>
      <c r="DC7" s="38">
        <v>84.12</v>
      </c>
      <c r="DD7" s="38">
        <v>84.17</v>
      </c>
      <c r="DE7" s="38">
        <v>83.35</v>
      </c>
      <c r="DF7" s="38">
        <v>83.16</v>
      </c>
      <c r="DG7" s="38">
        <v>82.06</v>
      </c>
      <c r="DH7" s="38">
        <v>95.57</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v>
      </c>
      <c r="EK7" s="38">
        <v>0.13</v>
      </c>
      <c r="EL7" s="38">
        <v>0.12</v>
      </c>
      <c r="EM7" s="38">
        <v>0.1</v>
      </c>
      <c r="EN7" s="38">
        <v>0.32</v>
      </c>
      <c r="EO7" s="38">
        <v>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110</v>
      </c>
    </row>
    <row r="12" spans="1:145" x14ac:dyDescent="0.15">
      <c r="B12">
        <v>1</v>
      </c>
      <c r="C12">
        <v>1</v>
      </c>
      <c r="D12">
        <v>1</v>
      </c>
      <c r="E12">
        <v>1</v>
      </c>
      <c r="F12">
        <v>2</v>
      </c>
      <c r="G12" t="s">
        <v>111</v>
      </c>
    </row>
    <row r="13" spans="1:145" x14ac:dyDescent="0.15">
      <c r="B13" t="s">
        <v>112</v>
      </c>
      <c r="C13" t="s">
        <v>112</v>
      </c>
      <c r="D13" t="s">
        <v>112</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2022-01-24T05:43:49Z</cp:lastPrinted>
  <dcterms:created xsi:type="dcterms:W3CDTF">2021-12-03T07:43:15Z</dcterms:created>
  <dcterms:modified xsi:type="dcterms:W3CDTF">2022-01-24T05:43:52Z</dcterms:modified>
  <cp:category/>
</cp:coreProperties>
</file>